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5320" firstSheet="2" activeTab="2"/>
  </bookViews>
  <sheets>
    <sheet name="results" sheetId="9" state="veryHidden" r:id="rId1"/>
    <sheet name="2015年外省计划设置" sheetId="11" r:id="rId2"/>
    <sheet name="2015分省分计划" sheetId="4" r:id="rId3"/>
  </sheets>
  <calcPr calcId="144525"/>
</workbook>
</file>

<file path=xl/sharedStrings.xml><?xml version="1.0" encoding="utf-8"?>
<sst xmlns="http://schemas.openxmlformats.org/spreadsheetml/2006/main" count="145">
  <si>
    <t>2015年外省分省计划设置</t>
  </si>
  <si>
    <t>招 生 省 份</t>
  </si>
  <si>
    <t>2013年计划数</t>
  </si>
  <si>
    <t>2014年计划数</t>
  </si>
  <si>
    <t>2015年计划数</t>
  </si>
  <si>
    <t>总数</t>
  </si>
  <si>
    <t>艺术类</t>
  </si>
  <si>
    <t>布莱恩特</t>
  </si>
  <si>
    <t>北 京</t>
  </si>
  <si>
    <t>天 津</t>
  </si>
  <si>
    <t>河 北</t>
  </si>
  <si>
    <t>山 西</t>
  </si>
  <si>
    <t>内 蒙 古</t>
  </si>
  <si>
    <t>辽 宁</t>
  </si>
  <si>
    <t>吉 林</t>
  </si>
  <si>
    <t>黑 龙 江</t>
  </si>
  <si>
    <t>江 苏</t>
  </si>
  <si>
    <t>浙 江</t>
  </si>
  <si>
    <t>安 徽</t>
  </si>
  <si>
    <t>福 建</t>
  </si>
  <si>
    <t>江 西</t>
  </si>
  <si>
    <t>山 东</t>
  </si>
  <si>
    <t>河 南</t>
  </si>
  <si>
    <t>湖 北</t>
  </si>
  <si>
    <t>湖 南</t>
  </si>
  <si>
    <t>广 西</t>
  </si>
  <si>
    <t>海 南</t>
  </si>
  <si>
    <t>重 庆</t>
  </si>
  <si>
    <t xml:space="preserve">                                                                                                                                                                               </t>
  </si>
  <si>
    <t>四 川</t>
  </si>
  <si>
    <t>贵 州</t>
  </si>
  <si>
    <t>云 南</t>
  </si>
  <si>
    <t>陕 西</t>
  </si>
  <si>
    <t>甘 肃</t>
  </si>
  <si>
    <t>青 海</t>
  </si>
  <si>
    <t>宁 夏</t>
  </si>
  <si>
    <t>新 疆</t>
  </si>
  <si>
    <t>总计</t>
  </si>
  <si>
    <t>北京理工大学珠海学院2015年普通高等教育分省分专业招生计划</t>
  </si>
  <si>
    <t>学院</t>
  </si>
  <si>
    <t>序号</t>
  </si>
  <si>
    <t>专业名称</t>
  </si>
  <si>
    <r>
      <rPr>
        <b/>
        <sz val="12"/>
        <rFont val="宋体"/>
        <charset val="134"/>
      </rPr>
      <t xml:space="preserve">学费     </t>
    </r>
    <r>
      <rPr>
        <b/>
        <sz val="10"/>
        <rFont val="宋体"/>
        <charset val="134"/>
      </rPr>
      <t>（元/年）</t>
    </r>
  </si>
  <si>
    <t>招生科类</t>
  </si>
  <si>
    <t>合计</t>
  </si>
  <si>
    <t>省外</t>
  </si>
  <si>
    <t>广东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</si>
  <si>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</si>
  <si>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</si>
  <si>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</si>
  <si>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</si>
  <si>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</si>
  <si>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</si>
  <si>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</si>
  <si>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</si>
  <si>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</si>
  <si>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</si>
  <si>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</si>
  <si>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</si>
  <si>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</si>
  <si>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</si>
  <si>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</si>
  <si>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</si>
  <si>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</si>
  <si>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</si>
  <si>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</si>
  <si>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</si>
  <si>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</si>
  <si>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</si>
  <si>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</si>
  <si>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</si>
  <si>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</si>
  <si>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</si>
  <si>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宁夏</t>
  </si>
  <si>
    <t>新疆</t>
  </si>
  <si>
    <t>预留</t>
  </si>
  <si>
    <t>专升本</t>
  </si>
  <si>
    <t>文</t>
  </si>
  <si>
    <t>理</t>
  </si>
  <si>
    <t>省外合计</t>
  </si>
  <si>
    <t>信息
学院</t>
  </si>
  <si>
    <t>信息工程</t>
  </si>
  <si>
    <t>18000</t>
  </si>
  <si>
    <t>理工</t>
  </si>
  <si>
    <t>自动化</t>
  </si>
  <si>
    <t>电子科学与技术</t>
  </si>
  <si>
    <t>通信工程</t>
  </si>
  <si>
    <t>电气工程及其自动化</t>
  </si>
  <si>
    <t>计算机
学院</t>
  </si>
  <si>
    <t>计算机科学与技术</t>
  </si>
  <si>
    <t>软件工程</t>
  </si>
  <si>
    <t>软件工程(国际合作班)</t>
  </si>
  <si>
    <t>数字媒体技术</t>
  </si>
  <si>
    <t>网络工程</t>
  </si>
  <si>
    <t>机械与车辆
学院</t>
  </si>
  <si>
    <t>机械工程（原机械工程及自动化）</t>
  </si>
  <si>
    <t>车辆工程</t>
  </si>
  <si>
    <t>交通工程</t>
  </si>
  <si>
    <t>机械电子工程</t>
  </si>
  <si>
    <t>能源与动力工程</t>
  </si>
  <si>
    <t>化工与材料
学院</t>
  </si>
  <si>
    <t>材料科学与工程</t>
  </si>
  <si>
    <t>化学工程与工艺</t>
  </si>
  <si>
    <t>环境工程</t>
  </si>
  <si>
    <t>生物工程</t>
  </si>
  <si>
    <t>安全工程</t>
  </si>
  <si>
    <t>应用化学</t>
  </si>
  <si>
    <t>食品科学与工程</t>
  </si>
  <si>
    <t>航空
学院</t>
  </si>
  <si>
    <t>飞行器制造工程（航空机械工程、航空电子工程、航空服务工程）</t>
  </si>
  <si>
    <t>交通运输(民航运输管理、机场运行控制与管理)</t>
  </si>
  <si>
    <t>文理</t>
  </si>
  <si>
    <t>数理与土木工程
学院</t>
  </si>
  <si>
    <t xml:space="preserve">应用统计学(大数据技术、金融统计与精算) </t>
  </si>
  <si>
    <t>应用物理学（无损检测技术）</t>
  </si>
  <si>
    <t>土木工程</t>
  </si>
  <si>
    <t>商学院</t>
  </si>
  <si>
    <t>工程管理</t>
  </si>
  <si>
    <t>信息管理与信息系统</t>
  </si>
  <si>
    <t>国际经济与贸易</t>
  </si>
  <si>
    <t>公共事业管理（人力资源管理）</t>
  </si>
  <si>
    <t>市场营销</t>
  </si>
  <si>
    <t>物流管理（国际物流）</t>
  </si>
  <si>
    <t>国际商务</t>
  </si>
  <si>
    <t>会计与金融
学院</t>
  </si>
  <si>
    <t>财务管理</t>
  </si>
  <si>
    <t>会计学</t>
  </si>
  <si>
    <t>会计学（国际商务会计）</t>
  </si>
  <si>
    <t>信用管理</t>
  </si>
  <si>
    <t>金融工程（金融学）</t>
  </si>
  <si>
    <t>外国语
学院</t>
  </si>
  <si>
    <t>商务英语</t>
  </si>
  <si>
    <t>英语</t>
  </si>
  <si>
    <t>日语</t>
  </si>
  <si>
    <t>文法
学院</t>
  </si>
  <si>
    <t>法学（民商法、国际商法）</t>
  </si>
  <si>
    <t>汉语国际教育</t>
  </si>
  <si>
    <t>设计与艺术
学院</t>
  </si>
  <si>
    <t>服装设计与工程</t>
  </si>
  <si>
    <t>服装与服饰设计</t>
  </si>
  <si>
    <t>美术</t>
  </si>
  <si>
    <t>视觉传达设计</t>
  </si>
  <si>
    <t>环境设计</t>
  </si>
  <si>
    <t>工艺美术</t>
  </si>
  <si>
    <t>产品设计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</si>
</sst>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134"/>
    </font>
    <font>
      <b/>
      <sz val="14"/>
      <name val="宋体"/>
      <charset val="134"/>
    </font>
    <font>
      <sz val="14"/>
      <name val="华文仿宋"/>
      <charset val="134"/>
    </font>
    <font>
      <sz val="9"/>
      <color rgb="FFFF0000"/>
      <name val="宋体"/>
      <charset val="134"/>
    </font>
    <font>
      <sz val="12"/>
      <name val="Times New Roman"/>
      <charset val="134"/>
    </font>
    <font>
      <b/>
      <sz val="14"/>
      <name val="宋体"/>
      <charset val="134"/>
      <scheme val="minor"/>
    </font>
    <font>
      <sz val="10"/>
      <name val="宋体"/>
      <charset val="134"/>
    </font>
    <font>
      <sz val="14"/>
      <name val="仿宋_GB2312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3" fillId="0" borderId="0"/>
    <xf numFmtId="0" fontId="43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22" borderId="13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4" fillId="27" borderId="13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4" borderId="12" applyNumberFormat="0" applyAlignment="0" applyProtection="0">
      <alignment vertical="center"/>
    </xf>
    <xf numFmtId="0" fontId="46" fillId="27" borderId="14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34" borderId="15" applyNumberFormat="0" applyFon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textRotation="255"/>
    </xf>
    <xf numFmtId="0" fontId="2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/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textRotation="255" wrapText="1"/>
    </xf>
    <xf numFmtId="0" fontId="16" fillId="0" borderId="1" xfId="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255"/>
    </xf>
    <xf numFmtId="0" fontId="7" fillId="0" borderId="1" xfId="0" applyNumberFormat="1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 wrapText="1"/>
    </xf>
    <xf numFmtId="10" fontId="11" fillId="0" borderId="0" xfId="0" applyNumberFormat="1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12" fillId="0" borderId="2" xfId="0" applyNumberFormat="1" applyFont="1" applyBorder="1" applyAlignment="1">
      <alignment horizontal="center"/>
    </xf>
    <xf numFmtId="176" fontId="18" fillId="0" borderId="2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6" fontId="1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好_RESULTS" xfId="1"/>
    <cellStyle name="常规_Sheet1" xfId="2"/>
    <cellStyle name="差_RESULTS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2"/>
  <sheetViews>
    <sheetView workbookViewId="0">
      <selection activeCell="P8" sqref="P8:P9"/>
    </sheetView>
  </sheetViews>
  <sheetFormatPr defaultColWidth="9" defaultRowHeight="16.8" outlineLevelCol="7"/>
  <cols>
    <col min="1" max="1" width="14" style="87" customWidth="1"/>
    <col min="2" max="4" width="10.625" style="88" customWidth="1"/>
    <col min="5" max="8" width="10.625" style="89" customWidth="1"/>
    <col min="9" max="16384" width="9" style="87"/>
  </cols>
  <sheetData>
    <row r="1" ht="22.5" customHeight="1" spans="1:8">
      <c r="A1" s="90" t="s">
        <v>0</v>
      </c>
      <c r="B1" s="90"/>
      <c r="C1" s="90"/>
      <c r="D1" s="90"/>
      <c r="E1" s="90"/>
      <c r="F1" s="90"/>
      <c r="G1" s="90"/>
      <c r="H1" s="90"/>
    </row>
    <row r="2" ht="33" customHeight="1" spans="1:8">
      <c r="A2" s="91" t="s">
        <v>1</v>
      </c>
      <c r="B2" s="92" t="s">
        <v>2</v>
      </c>
      <c r="C2" s="93"/>
      <c r="D2" s="92" t="s">
        <v>3</v>
      </c>
      <c r="E2" s="93"/>
      <c r="F2" s="101" t="s">
        <v>4</v>
      </c>
      <c r="G2" s="101"/>
      <c r="H2" s="101"/>
    </row>
    <row r="3" ht="25.5" customHeight="1" spans="1:8">
      <c r="A3" s="94"/>
      <c r="B3" s="95" t="s">
        <v>5</v>
      </c>
      <c r="C3" s="95" t="s">
        <v>6</v>
      </c>
      <c r="D3" s="95" t="s">
        <v>5</v>
      </c>
      <c r="E3" s="95" t="s">
        <v>6</v>
      </c>
      <c r="F3" s="102" t="s">
        <v>5</v>
      </c>
      <c r="G3" s="102" t="s">
        <v>6</v>
      </c>
      <c r="H3" s="102" t="s">
        <v>7</v>
      </c>
    </row>
    <row r="4" ht="25.5" customHeight="1" spans="1:8">
      <c r="A4" s="96" t="s">
        <v>8</v>
      </c>
      <c r="B4" s="97">
        <v>15</v>
      </c>
      <c r="C4" s="97">
        <v>4</v>
      </c>
      <c r="D4" s="97">
        <v>15</v>
      </c>
      <c r="E4" s="97">
        <v>4</v>
      </c>
      <c r="F4" s="103">
        <v>15</v>
      </c>
      <c r="G4" s="103"/>
      <c r="H4" s="103"/>
    </row>
    <row r="5" ht="25.5" customHeight="1" spans="1:8">
      <c r="A5" s="98" t="s">
        <v>9</v>
      </c>
      <c r="B5" s="97">
        <v>8</v>
      </c>
      <c r="C5" s="97"/>
      <c r="D5" s="97">
        <v>10</v>
      </c>
      <c r="E5" s="97"/>
      <c r="F5" s="103">
        <v>15</v>
      </c>
      <c r="G5" s="103"/>
      <c r="H5" s="103"/>
    </row>
    <row r="6" ht="25.5" customHeight="1" spans="1:8">
      <c r="A6" s="98" t="s">
        <v>10</v>
      </c>
      <c r="B6" s="97">
        <v>17</v>
      </c>
      <c r="C6" s="97">
        <v>9</v>
      </c>
      <c r="D6" s="97">
        <v>20</v>
      </c>
      <c r="E6" s="97">
        <v>6</v>
      </c>
      <c r="F6" s="103">
        <v>15</v>
      </c>
      <c r="G6" s="103">
        <v>6</v>
      </c>
      <c r="H6" s="103"/>
    </row>
    <row r="7" ht="25.5" customHeight="1" spans="1:8">
      <c r="A7" s="98" t="s">
        <v>11</v>
      </c>
      <c r="B7" s="97">
        <v>70</v>
      </c>
      <c r="C7" s="97">
        <v>8</v>
      </c>
      <c r="D7" s="97">
        <v>85</v>
      </c>
      <c r="E7" s="97">
        <v>6</v>
      </c>
      <c r="F7" s="103">
        <v>90</v>
      </c>
      <c r="G7" s="103">
        <v>6</v>
      </c>
      <c r="H7" s="103"/>
    </row>
    <row r="8" ht="25.5" customHeight="1" spans="1:8">
      <c r="A8" s="98" t="s">
        <v>12</v>
      </c>
      <c r="B8" s="97">
        <v>30</v>
      </c>
      <c r="C8" s="97"/>
      <c r="D8" s="97">
        <v>35</v>
      </c>
      <c r="E8" s="104"/>
      <c r="F8" s="103">
        <v>40</v>
      </c>
      <c r="G8" s="103"/>
      <c r="H8" s="103"/>
    </row>
    <row r="9" ht="25.5" customHeight="1" spans="1:8">
      <c r="A9" s="98" t="s">
        <v>13</v>
      </c>
      <c r="B9" s="97">
        <v>60</v>
      </c>
      <c r="C9" s="97">
        <v>4</v>
      </c>
      <c r="D9" s="97">
        <v>50</v>
      </c>
      <c r="E9" s="97">
        <v>4</v>
      </c>
      <c r="F9" s="103">
        <v>40</v>
      </c>
      <c r="G9" s="103">
        <v>4</v>
      </c>
      <c r="H9" s="103"/>
    </row>
    <row r="10" ht="25.5" customHeight="1" spans="1:8">
      <c r="A10" s="98" t="s">
        <v>14</v>
      </c>
      <c r="B10" s="97">
        <v>30</v>
      </c>
      <c r="C10" s="97"/>
      <c r="D10" s="97">
        <v>30</v>
      </c>
      <c r="E10" s="97"/>
      <c r="F10" s="103">
        <v>40</v>
      </c>
      <c r="G10" s="103"/>
      <c r="H10" s="103">
        <v>8</v>
      </c>
    </row>
    <row r="11" ht="25.5" customHeight="1" spans="1:8">
      <c r="A11" s="98" t="s">
        <v>15</v>
      </c>
      <c r="B11" s="97">
        <v>70</v>
      </c>
      <c r="C11" s="97">
        <v>8</v>
      </c>
      <c r="D11" s="97">
        <v>80</v>
      </c>
      <c r="E11" s="97">
        <v>8</v>
      </c>
      <c r="F11" s="103">
        <v>75</v>
      </c>
      <c r="G11" s="103">
        <v>6</v>
      </c>
      <c r="H11" s="103"/>
    </row>
    <row r="12" ht="25.5" customHeight="1" spans="1:8">
      <c r="A12" s="98" t="s">
        <v>16</v>
      </c>
      <c r="B12" s="97">
        <v>50</v>
      </c>
      <c r="C12" s="97"/>
      <c r="D12" s="97">
        <v>50</v>
      </c>
      <c r="E12" s="97"/>
      <c r="F12" s="103">
        <v>50</v>
      </c>
      <c r="G12" s="103"/>
      <c r="H12" s="103"/>
    </row>
    <row r="13" ht="25.5" customHeight="1" spans="1:8">
      <c r="A13" s="98" t="s">
        <v>17</v>
      </c>
      <c r="B13" s="97">
        <v>30</v>
      </c>
      <c r="C13" s="97"/>
      <c r="D13" s="97">
        <v>30</v>
      </c>
      <c r="E13" s="97"/>
      <c r="F13" s="103">
        <v>35</v>
      </c>
      <c r="G13" s="103"/>
      <c r="H13" s="103">
        <v>8</v>
      </c>
    </row>
    <row r="14" ht="25.5" customHeight="1" spans="1:8">
      <c r="A14" s="98" t="s">
        <v>18</v>
      </c>
      <c r="B14" s="97">
        <v>40</v>
      </c>
      <c r="C14" s="97">
        <v>4</v>
      </c>
      <c r="D14" s="97">
        <v>40</v>
      </c>
      <c r="E14" s="97">
        <v>4</v>
      </c>
      <c r="F14" s="103">
        <v>35</v>
      </c>
      <c r="G14" s="103">
        <v>4</v>
      </c>
      <c r="H14" s="103"/>
    </row>
    <row r="15" ht="25.5" customHeight="1" spans="1:8">
      <c r="A15" s="98" t="s">
        <v>19</v>
      </c>
      <c r="B15" s="97">
        <v>85</v>
      </c>
      <c r="C15" s="97"/>
      <c r="D15" s="97">
        <v>115</v>
      </c>
      <c r="E15" s="97">
        <v>5</v>
      </c>
      <c r="F15" s="103">
        <v>115</v>
      </c>
      <c r="G15" s="103">
        <v>8</v>
      </c>
      <c r="H15" s="103">
        <v>8</v>
      </c>
    </row>
    <row r="16" ht="25.5" customHeight="1" spans="1:8">
      <c r="A16" s="98" t="s">
        <v>20</v>
      </c>
      <c r="B16" s="97">
        <v>90</v>
      </c>
      <c r="C16" s="97">
        <v>8</v>
      </c>
      <c r="D16" s="97">
        <v>90</v>
      </c>
      <c r="E16" s="97">
        <v>8</v>
      </c>
      <c r="F16" s="103">
        <v>70</v>
      </c>
      <c r="G16" s="103">
        <v>8</v>
      </c>
      <c r="H16" s="103"/>
    </row>
    <row r="17" ht="25.5" customHeight="1" spans="1:8">
      <c r="A17" s="98" t="s">
        <v>21</v>
      </c>
      <c r="B17" s="97">
        <v>30</v>
      </c>
      <c r="C17" s="97">
        <v>5</v>
      </c>
      <c r="D17" s="97">
        <v>35</v>
      </c>
      <c r="E17" s="97">
        <v>10</v>
      </c>
      <c r="F17" s="103">
        <v>40</v>
      </c>
      <c r="G17" s="103">
        <v>10</v>
      </c>
      <c r="H17" s="103"/>
    </row>
    <row r="18" ht="25.5" customHeight="1" spans="1:8">
      <c r="A18" s="98" t="s">
        <v>22</v>
      </c>
      <c r="B18" s="97">
        <v>120</v>
      </c>
      <c r="C18" s="97">
        <v>8</v>
      </c>
      <c r="D18" s="97">
        <v>150</v>
      </c>
      <c r="E18" s="97">
        <v>8</v>
      </c>
      <c r="F18" s="103">
        <v>155</v>
      </c>
      <c r="G18" s="103">
        <v>8</v>
      </c>
      <c r="H18" s="103"/>
    </row>
    <row r="19" ht="25.5" customHeight="1" spans="1:8">
      <c r="A19" s="98" t="s">
        <v>23</v>
      </c>
      <c r="B19" s="97">
        <v>70</v>
      </c>
      <c r="C19" s="97">
        <v>8</v>
      </c>
      <c r="D19" s="97">
        <v>60</v>
      </c>
      <c r="E19" s="97">
        <v>4</v>
      </c>
      <c r="F19" s="103">
        <v>50</v>
      </c>
      <c r="G19" s="103">
        <v>4</v>
      </c>
      <c r="H19" s="103"/>
    </row>
    <row r="20" ht="25.5" customHeight="1" spans="1:8">
      <c r="A20" s="99" t="s">
        <v>24</v>
      </c>
      <c r="B20" s="97">
        <v>80</v>
      </c>
      <c r="C20" s="97">
        <v>6</v>
      </c>
      <c r="D20" s="97">
        <v>70</v>
      </c>
      <c r="E20" s="97">
        <v>6</v>
      </c>
      <c r="F20" s="103">
        <v>60</v>
      </c>
      <c r="G20" s="103">
        <v>4</v>
      </c>
      <c r="H20" s="103"/>
    </row>
    <row r="21" ht="25.5" customHeight="1" spans="1:8">
      <c r="A21" s="98" t="s">
        <v>25</v>
      </c>
      <c r="B21" s="97">
        <v>35</v>
      </c>
      <c r="C21" s="97"/>
      <c r="D21" s="97">
        <v>35</v>
      </c>
      <c r="E21" s="97"/>
      <c r="F21" s="103">
        <v>35</v>
      </c>
      <c r="G21" s="103"/>
      <c r="H21" s="103">
        <v>8</v>
      </c>
    </row>
    <row r="22" ht="25.5" customHeight="1" spans="1:8">
      <c r="A22" s="98" t="s">
        <v>26</v>
      </c>
      <c r="B22" s="97">
        <v>35</v>
      </c>
      <c r="C22" s="97"/>
      <c r="D22" s="97">
        <v>45</v>
      </c>
      <c r="E22" s="97"/>
      <c r="F22" s="103">
        <v>55</v>
      </c>
      <c r="G22" s="103"/>
      <c r="H22" s="103"/>
    </row>
    <row r="23" ht="25.5" customHeight="1" spans="1:8">
      <c r="A23" s="98" t="s">
        <v>27</v>
      </c>
      <c r="B23" s="97">
        <v>60</v>
      </c>
      <c r="C23" s="97"/>
      <c r="D23" s="97" t="s">
        <v>28</v>
      </c>
      <c r="E23" s="97"/>
      <c r="F23" s="103">
        <v>55</v>
      </c>
      <c r="G23" s="103"/>
      <c r="H23" s="103"/>
    </row>
    <row r="24" ht="25.5" customHeight="1" spans="1:8">
      <c r="A24" s="98" t="s">
        <v>29</v>
      </c>
      <c r="B24" s="97">
        <v>65</v>
      </c>
      <c r="C24" s="97"/>
      <c r="D24" s="97">
        <v>70</v>
      </c>
      <c r="E24" s="97"/>
      <c r="F24" s="103">
        <v>90</v>
      </c>
      <c r="G24" s="103"/>
      <c r="H24" s="103">
        <v>8</v>
      </c>
    </row>
    <row r="25" ht="25.5" customHeight="1" spans="1:8">
      <c r="A25" s="98" t="s">
        <v>30</v>
      </c>
      <c r="B25" s="97">
        <v>70</v>
      </c>
      <c r="C25" s="97">
        <v>13</v>
      </c>
      <c r="D25" s="97">
        <v>75</v>
      </c>
      <c r="E25" s="97">
        <v>12</v>
      </c>
      <c r="F25" s="103">
        <v>70</v>
      </c>
      <c r="G25" s="103">
        <v>12</v>
      </c>
      <c r="H25" s="103"/>
    </row>
    <row r="26" ht="25.5" customHeight="1" spans="1:8">
      <c r="A26" s="98" t="s">
        <v>31</v>
      </c>
      <c r="B26" s="97">
        <v>20</v>
      </c>
      <c r="C26" s="97"/>
      <c r="D26" s="97">
        <v>20</v>
      </c>
      <c r="E26" s="97"/>
      <c r="F26" s="103">
        <v>20</v>
      </c>
      <c r="G26" s="103"/>
      <c r="H26" s="103"/>
    </row>
    <row r="27" ht="25.5" customHeight="1" spans="1:8">
      <c r="A27" s="98" t="s">
        <v>32</v>
      </c>
      <c r="B27" s="97">
        <v>85</v>
      </c>
      <c r="C27" s="97"/>
      <c r="D27" s="97">
        <v>115</v>
      </c>
      <c r="E27" s="97">
        <v>8</v>
      </c>
      <c r="F27" s="103">
        <v>115</v>
      </c>
      <c r="G27" s="103"/>
      <c r="H27" s="103"/>
    </row>
    <row r="28" ht="25.5" customHeight="1" spans="1:8">
      <c r="A28" s="98" t="s">
        <v>33</v>
      </c>
      <c r="B28" s="97">
        <v>35</v>
      </c>
      <c r="C28" s="97"/>
      <c r="D28" s="97">
        <v>30</v>
      </c>
      <c r="E28" s="97">
        <v>6</v>
      </c>
      <c r="F28" s="103">
        <v>30</v>
      </c>
      <c r="G28" s="103">
        <v>4</v>
      </c>
      <c r="H28" s="103"/>
    </row>
    <row r="29" ht="25.5" customHeight="1" spans="1:8">
      <c r="A29" s="98" t="s">
        <v>34</v>
      </c>
      <c r="B29" s="97">
        <v>20</v>
      </c>
      <c r="C29" s="97"/>
      <c r="D29" s="97">
        <v>10</v>
      </c>
      <c r="E29" s="97"/>
      <c r="F29" s="103">
        <v>10</v>
      </c>
      <c r="G29" s="103"/>
      <c r="H29" s="103"/>
    </row>
    <row r="30" ht="25.5" customHeight="1" spans="1:8">
      <c r="A30" s="98" t="s">
        <v>35</v>
      </c>
      <c r="B30" s="97">
        <v>15</v>
      </c>
      <c r="C30" s="97"/>
      <c r="D30" s="97">
        <v>15</v>
      </c>
      <c r="E30" s="97"/>
      <c r="F30" s="103">
        <v>15</v>
      </c>
      <c r="G30" s="103"/>
      <c r="H30" s="103"/>
    </row>
    <row r="31" ht="25.5" customHeight="1" spans="1:8">
      <c r="A31" s="98" t="s">
        <v>36</v>
      </c>
      <c r="B31" s="97">
        <v>65</v>
      </c>
      <c r="C31" s="97"/>
      <c r="D31" s="97">
        <v>65</v>
      </c>
      <c r="E31" s="97"/>
      <c r="F31" s="103">
        <v>65</v>
      </c>
      <c r="G31" s="103"/>
      <c r="H31" s="103"/>
    </row>
    <row r="32" ht="25.5" customHeight="1" spans="1:8">
      <c r="A32" s="100" t="s">
        <v>37</v>
      </c>
      <c r="B32" s="95">
        <f>SUM(B4:B31)</f>
        <v>1400</v>
      </c>
      <c r="C32" s="95">
        <f t="shared" ref="C32:D32" si="0">SUM(C4:C31)</f>
        <v>85</v>
      </c>
      <c r="D32" s="95">
        <f t="shared" si="0"/>
        <v>1445</v>
      </c>
      <c r="E32" s="95">
        <f t="shared" ref="E32:H32" si="1">SUM(E4:E31)</f>
        <v>99</v>
      </c>
      <c r="F32" s="95">
        <f t="shared" si="1"/>
        <v>1500</v>
      </c>
      <c r="G32" s="95">
        <f t="shared" si="1"/>
        <v>84</v>
      </c>
      <c r="H32" s="95">
        <f t="shared" si="1"/>
        <v>40</v>
      </c>
    </row>
  </sheetData>
  <mergeCells count="5">
    <mergeCell ref="A1:H1"/>
    <mergeCell ref="B2:C2"/>
    <mergeCell ref="D2:E2"/>
    <mergeCell ref="F2:H2"/>
    <mergeCell ref="A2:A3"/>
  </mergeCells>
  <printOptions horizontalCentered="1"/>
  <pageMargins left="0.708333333333333" right="0.708333333333333" top="0.747916666666667" bottom="0.747916666666667" header="0.314583333333333" footer="0.314583333333333"/>
  <pageSetup paperSize="9" scale="88" fitToWidth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X58"/>
  <sheetViews>
    <sheetView tabSelected="1" zoomScale="90" zoomScaleNormal="90" workbookViewId="0">
      <pane xSplit="10" ySplit="4" topLeftCell="K5" activePane="bottomRight" state="frozen"/>
      <selection/>
      <selection pane="topRight"/>
      <selection pane="bottomLeft"/>
      <selection pane="bottomRight" activeCell="A57" sqref="$A57:$XFD62"/>
    </sheetView>
  </sheetViews>
  <sheetFormatPr defaultColWidth="9" defaultRowHeight="20.4"/>
  <cols>
    <col min="1" max="1" width="16.125" style="4" customWidth="1"/>
    <col min="2" max="2" width="4.375" style="5" customWidth="1"/>
    <col min="3" max="3" width="22.125" style="6" customWidth="1"/>
    <col min="4" max="4" width="9.625" style="7" customWidth="1"/>
    <col min="5" max="5" width="5.25" style="8" customWidth="1"/>
    <col min="6" max="6" width="6.375" style="9" customWidth="1"/>
    <col min="7" max="7" width="4.125" style="10" customWidth="1"/>
    <col min="8" max="8" width="4.25" style="9" customWidth="1"/>
    <col min="9" max="9" width="4.125" style="7" customWidth="1"/>
    <col min="10" max="10" width="4.25" style="7" customWidth="1"/>
    <col min="11" max="39" width="2.625" style="7" customWidth="1"/>
    <col min="40" max="40" width="3.125" style="7" customWidth="1"/>
    <col min="41" max="56" width="2.625" style="7" customWidth="1"/>
    <col min="57" max="58" width="2.625" style="11" customWidth="1"/>
    <col min="59" max="66" width="2.625" style="7" customWidth="1"/>
    <col min="67" max="68" width="2.625" style="12" customWidth="1"/>
    <col min="69" max="69" width="4.625" style="7" customWidth="1"/>
    <col min="70" max="70" width="6.5" style="13" customWidth="1"/>
    <col min="71" max="71" width="11.75" style="14" customWidth="1"/>
    <col min="72" max="72" width="7.625" style="14" customWidth="1"/>
    <col min="73" max="73" width="7.875" style="7" customWidth="1"/>
    <col min="74" max="74" width="15.75" style="7" customWidth="1"/>
    <col min="75" max="75" width="8.625" style="15" customWidth="1"/>
    <col min="76" max="255" width="9" style="5"/>
    <col min="256" max="256" width="11.625" style="5" customWidth="1"/>
    <col min="257" max="257" width="4.25" style="5" customWidth="1"/>
    <col min="258" max="258" width="19.125" style="5" customWidth="1"/>
    <col min="259" max="259" width="8.875" style="5" customWidth="1"/>
    <col min="260" max="260" width="5.375" style="5" customWidth="1"/>
    <col min="261" max="261" width="4" style="5" customWidth="1"/>
    <col min="262" max="262" width="3.75" style="5" customWidth="1"/>
    <col min="263" max="318" width="2.375" style="5" customWidth="1"/>
    <col min="319" max="319" width="3" style="5" customWidth="1"/>
    <col min="320" max="320" width="3.75" style="5" customWidth="1"/>
    <col min="321" max="511" width="9" style="5"/>
    <col min="512" max="512" width="11.625" style="5" customWidth="1"/>
    <col min="513" max="513" width="4.25" style="5" customWidth="1"/>
    <col min="514" max="514" width="19.125" style="5" customWidth="1"/>
    <col min="515" max="515" width="8.875" style="5" customWidth="1"/>
    <col min="516" max="516" width="5.375" style="5" customWidth="1"/>
    <col min="517" max="517" width="4" style="5" customWidth="1"/>
    <col min="518" max="518" width="3.75" style="5" customWidth="1"/>
    <col min="519" max="574" width="2.375" style="5" customWidth="1"/>
    <col min="575" max="575" width="3" style="5" customWidth="1"/>
    <col min="576" max="576" width="3.75" style="5" customWidth="1"/>
    <col min="577" max="767" width="9" style="5"/>
    <col min="768" max="768" width="11.625" style="5" customWidth="1"/>
    <col min="769" max="769" width="4.25" style="5" customWidth="1"/>
    <col min="770" max="770" width="19.125" style="5" customWidth="1"/>
    <col min="771" max="771" width="8.875" style="5" customWidth="1"/>
    <col min="772" max="772" width="5.375" style="5" customWidth="1"/>
    <col min="773" max="773" width="4" style="5" customWidth="1"/>
    <col min="774" max="774" width="3.75" style="5" customWidth="1"/>
    <col min="775" max="830" width="2.375" style="5" customWidth="1"/>
    <col min="831" max="831" width="3" style="5" customWidth="1"/>
    <col min="832" max="832" width="3.75" style="5" customWidth="1"/>
    <col min="833" max="1023" width="9" style="5"/>
    <col min="1024" max="1024" width="11.625" style="5" customWidth="1"/>
    <col min="1025" max="1025" width="4.25" style="5" customWidth="1"/>
    <col min="1026" max="1026" width="19.125" style="5" customWidth="1"/>
    <col min="1027" max="1027" width="8.875" style="5" customWidth="1"/>
    <col min="1028" max="1028" width="5.375" style="5" customWidth="1"/>
    <col min="1029" max="1029" width="4" style="5" customWidth="1"/>
    <col min="1030" max="1030" width="3.75" style="5" customWidth="1"/>
    <col min="1031" max="1086" width="2.375" style="5" customWidth="1"/>
    <col min="1087" max="1087" width="3" style="5" customWidth="1"/>
    <col min="1088" max="1088" width="3.75" style="5" customWidth="1"/>
    <col min="1089" max="1279" width="9" style="5"/>
    <col min="1280" max="1280" width="11.625" style="5" customWidth="1"/>
    <col min="1281" max="1281" width="4.25" style="5" customWidth="1"/>
    <col min="1282" max="1282" width="19.125" style="5" customWidth="1"/>
    <col min="1283" max="1283" width="8.875" style="5" customWidth="1"/>
    <col min="1284" max="1284" width="5.375" style="5" customWidth="1"/>
    <col min="1285" max="1285" width="4" style="5" customWidth="1"/>
    <col min="1286" max="1286" width="3.75" style="5" customWidth="1"/>
    <col min="1287" max="1342" width="2.375" style="5" customWidth="1"/>
    <col min="1343" max="1343" width="3" style="5" customWidth="1"/>
    <col min="1344" max="1344" width="3.75" style="5" customWidth="1"/>
    <col min="1345" max="1535" width="9" style="5"/>
    <col min="1536" max="1536" width="11.625" style="5" customWidth="1"/>
    <col min="1537" max="1537" width="4.25" style="5" customWidth="1"/>
    <col min="1538" max="1538" width="19.125" style="5" customWidth="1"/>
    <col min="1539" max="1539" width="8.875" style="5" customWidth="1"/>
    <col min="1540" max="1540" width="5.375" style="5" customWidth="1"/>
    <col min="1541" max="1541" width="4" style="5" customWidth="1"/>
    <col min="1542" max="1542" width="3.75" style="5" customWidth="1"/>
    <col min="1543" max="1598" width="2.375" style="5" customWidth="1"/>
    <col min="1599" max="1599" width="3" style="5" customWidth="1"/>
    <col min="1600" max="1600" width="3.75" style="5" customWidth="1"/>
    <col min="1601" max="1791" width="9" style="5"/>
    <col min="1792" max="1792" width="11.625" style="5" customWidth="1"/>
    <col min="1793" max="1793" width="4.25" style="5" customWidth="1"/>
    <col min="1794" max="1794" width="19.125" style="5" customWidth="1"/>
    <col min="1795" max="1795" width="8.875" style="5" customWidth="1"/>
    <col min="1796" max="1796" width="5.375" style="5" customWidth="1"/>
    <col min="1797" max="1797" width="4" style="5" customWidth="1"/>
    <col min="1798" max="1798" width="3.75" style="5" customWidth="1"/>
    <col min="1799" max="1854" width="2.375" style="5" customWidth="1"/>
    <col min="1855" max="1855" width="3" style="5" customWidth="1"/>
    <col min="1856" max="1856" width="3.75" style="5" customWidth="1"/>
    <col min="1857" max="2047" width="9" style="5"/>
    <col min="2048" max="2048" width="11.625" style="5" customWidth="1"/>
    <col min="2049" max="2049" width="4.25" style="5" customWidth="1"/>
    <col min="2050" max="2050" width="19.125" style="5" customWidth="1"/>
    <col min="2051" max="2051" width="8.875" style="5" customWidth="1"/>
    <col min="2052" max="2052" width="5.375" style="5" customWidth="1"/>
    <col min="2053" max="2053" width="4" style="5" customWidth="1"/>
    <col min="2054" max="2054" width="3.75" style="5" customWidth="1"/>
    <col min="2055" max="2110" width="2.375" style="5" customWidth="1"/>
    <col min="2111" max="2111" width="3" style="5" customWidth="1"/>
    <col min="2112" max="2112" width="3.75" style="5" customWidth="1"/>
    <col min="2113" max="2303" width="9" style="5"/>
    <col min="2304" max="2304" width="11.625" style="5" customWidth="1"/>
    <col min="2305" max="2305" width="4.25" style="5" customWidth="1"/>
    <col min="2306" max="2306" width="19.125" style="5" customWidth="1"/>
    <col min="2307" max="2307" width="8.875" style="5" customWidth="1"/>
    <col min="2308" max="2308" width="5.375" style="5" customWidth="1"/>
    <col min="2309" max="2309" width="4" style="5" customWidth="1"/>
    <col min="2310" max="2310" width="3.75" style="5" customWidth="1"/>
    <col min="2311" max="2366" width="2.375" style="5" customWidth="1"/>
    <col min="2367" max="2367" width="3" style="5" customWidth="1"/>
    <col min="2368" max="2368" width="3.75" style="5" customWidth="1"/>
    <col min="2369" max="2559" width="9" style="5"/>
    <col min="2560" max="2560" width="11.625" style="5" customWidth="1"/>
    <col min="2561" max="2561" width="4.25" style="5" customWidth="1"/>
    <col min="2562" max="2562" width="19.125" style="5" customWidth="1"/>
    <col min="2563" max="2563" width="8.875" style="5" customWidth="1"/>
    <col min="2564" max="2564" width="5.375" style="5" customWidth="1"/>
    <col min="2565" max="2565" width="4" style="5" customWidth="1"/>
    <col min="2566" max="2566" width="3.75" style="5" customWidth="1"/>
    <col min="2567" max="2622" width="2.375" style="5" customWidth="1"/>
    <col min="2623" max="2623" width="3" style="5" customWidth="1"/>
    <col min="2624" max="2624" width="3.75" style="5" customWidth="1"/>
    <col min="2625" max="2815" width="9" style="5"/>
    <col min="2816" max="2816" width="11.625" style="5" customWidth="1"/>
    <col min="2817" max="2817" width="4.25" style="5" customWidth="1"/>
    <col min="2818" max="2818" width="19.125" style="5" customWidth="1"/>
    <col min="2819" max="2819" width="8.875" style="5" customWidth="1"/>
    <col min="2820" max="2820" width="5.375" style="5" customWidth="1"/>
    <col min="2821" max="2821" width="4" style="5" customWidth="1"/>
    <col min="2822" max="2822" width="3.75" style="5" customWidth="1"/>
    <col min="2823" max="2878" width="2.375" style="5" customWidth="1"/>
    <col min="2879" max="2879" width="3" style="5" customWidth="1"/>
    <col min="2880" max="2880" width="3.75" style="5" customWidth="1"/>
    <col min="2881" max="3071" width="9" style="5"/>
    <col min="3072" max="3072" width="11.625" style="5" customWidth="1"/>
    <col min="3073" max="3073" width="4.25" style="5" customWidth="1"/>
    <col min="3074" max="3074" width="19.125" style="5" customWidth="1"/>
    <col min="3075" max="3075" width="8.875" style="5" customWidth="1"/>
    <col min="3076" max="3076" width="5.375" style="5" customWidth="1"/>
    <col min="3077" max="3077" width="4" style="5" customWidth="1"/>
    <col min="3078" max="3078" width="3.75" style="5" customWidth="1"/>
    <col min="3079" max="3134" width="2.375" style="5" customWidth="1"/>
    <col min="3135" max="3135" width="3" style="5" customWidth="1"/>
    <col min="3136" max="3136" width="3.75" style="5" customWidth="1"/>
    <col min="3137" max="3327" width="9" style="5"/>
    <col min="3328" max="3328" width="11.625" style="5" customWidth="1"/>
    <col min="3329" max="3329" width="4.25" style="5" customWidth="1"/>
    <col min="3330" max="3330" width="19.125" style="5" customWidth="1"/>
    <col min="3331" max="3331" width="8.875" style="5" customWidth="1"/>
    <col min="3332" max="3332" width="5.375" style="5" customWidth="1"/>
    <col min="3333" max="3333" width="4" style="5" customWidth="1"/>
    <col min="3334" max="3334" width="3.75" style="5" customWidth="1"/>
    <col min="3335" max="3390" width="2.375" style="5" customWidth="1"/>
    <col min="3391" max="3391" width="3" style="5" customWidth="1"/>
    <col min="3392" max="3392" width="3.75" style="5" customWidth="1"/>
    <col min="3393" max="3583" width="9" style="5"/>
    <col min="3584" max="3584" width="11.625" style="5" customWidth="1"/>
    <col min="3585" max="3585" width="4.25" style="5" customWidth="1"/>
    <col min="3586" max="3586" width="19.125" style="5" customWidth="1"/>
    <col min="3587" max="3587" width="8.875" style="5" customWidth="1"/>
    <col min="3588" max="3588" width="5.375" style="5" customWidth="1"/>
    <col min="3589" max="3589" width="4" style="5" customWidth="1"/>
    <col min="3590" max="3590" width="3.75" style="5" customWidth="1"/>
    <col min="3591" max="3646" width="2.375" style="5" customWidth="1"/>
    <col min="3647" max="3647" width="3" style="5" customWidth="1"/>
    <col min="3648" max="3648" width="3.75" style="5" customWidth="1"/>
    <col min="3649" max="3839" width="9" style="5"/>
    <col min="3840" max="3840" width="11.625" style="5" customWidth="1"/>
    <col min="3841" max="3841" width="4.25" style="5" customWidth="1"/>
    <col min="3842" max="3842" width="19.125" style="5" customWidth="1"/>
    <col min="3843" max="3843" width="8.875" style="5" customWidth="1"/>
    <col min="3844" max="3844" width="5.375" style="5" customWidth="1"/>
    <col min="3845" max="3845" width="4" style="5" customWidth="1"/>
    <col min="3846" max="3846" width="3.75" style="5" customWidth="1"/>
    <col min="3847" max="3902" width="2.375" style="5" customWidth="1"/>
    <col min="3903" max="3903" width="3" style="5" customWidth="1"/>
    <col min="3904" max="3904" width="3.75" style="5" customWidth="1"/>
    <col min="3905" max="4095" width="9" style="5"/>
    <col min="4096" max="4096" width="11.625" style="5" customWidth="1"/>
    <col min="4097" max="4097" width="4.25" style="5" customWidth="1"/>
    <col min="4098" max="4098" width="19.125" style="5" customWidth="1"/>
    <col min="4099" max="4099" width="8.875" style="5" customWidth="1"/>
    <col min="4100" max="4100" width="5.375" style="5" customWidth="1"/>
    <col min="4101" max="4101" width="4" style="5" customWidth="1"/>
    <col min="4102" max="4102" width="3.75" style="5" customWidth="1"/>
    <col min="4103" max="4158" width="2.375" style="5" customWidth="1"/>
    <col min="4159" max="4159" width="3" style="5" customWidth="1"/>
    <col min="4160" max="4160" width="3.75" style="5" customWidth="1"/>
    <col min="4161" max="4351" width="9" style="5"/>
    <col min="4352" max="4352" width="11.625" style="5" customWidth="1"/>
    <col min="4353" max="4353" width="4.25" style="5" customWidth="1"/>
    <col min="4354" max="4354" width="19.125" style="5" customWidth="1"/>
    <col min="4355" max="4355" width="8.875" style="5" customWidth="1"/>
    <col min="4356" max="4356" width="5.375" style="5" customWidth="1"/>
    <col min="4357" max="4357" width="4" style="5" customWidth="1"/>
    <col min="4358" max="4358" width="3.75" style="5" customWidth="1"/>
    <col min="4359" max="4414" width="2.375" style="5" customWidth="1"/>
    <col min="4415" max="4415" width="3" style="5" customWidth="1"/>
    <col min="4416" max="4416" width="3.75" style="5" customWidth="1"/>
    <col min="4417" max="4607" width="9" style="5"/>
    <col min="4608" max="4608" width="11.625" style="5" customWidth="1"/>
    <col min="4609" max="4609" width="4.25" style="5" customWidth="1"/>
    <col min="4610" max="4610" width="19.125" style="5" customWidth="1"/>
    <col min="4611" max="4611" width="8.875" style="5" customWidth="1"/>
    <col min="4612" max="4612" width="5.375" style="5" customWidth="1"/>
    <col min="4613" max="4613" width="4" style="5" customWidth="1"/>
    <col min="4614" max="4614" width="3.75" style="5" customWidth="1"/>
    <col min="4615" max="4670" width="2.375" style="5" customWidth="1"/>
    <col min="4671" max="4671" width="3" style="5" customWidth="1"/>
    <col min="4672" max="4672" width="3.75" style="5" customWidth="1"/>
    <col min="4673" max="4863" width="9" style="5"/>
    <col min="4864" max="4864" width="11.625" style="5" customWidth="1"/>
    <col min="4865" max="4865" width="4.25" style="5" customWidth="1"/>
    <col min="4866" max="4866" width="19.125" style="5" customWidth="1"/>
    <col min="4867" max="4867" width="8.875" style="5" customWidth="1"/>
    <col min="4868" max="4868" width="5.375" style="5" customWidth="1"/>
    <col min="4869" max="4869" width="4" style="5" customWidth="1"/>
    <col min="4870" max="4870" width="3.75" style="5" customWidth="1"/>
    <col min="4871" max="4926" width="2.375" style="5" customWidth="1"/>
    <col min="4927" max="4927" width="3" style="5" customWidth="1"/>
    <col min="4928" max="4928" width="3.75" style="5" customWidth="1"/>
    <col min="4929" max="5119" width="9" style="5"/>
    <col min="5120" max="5120" width="11.625" style="5" customWidth="1"/>
    <col min="5121" max="5121" width="4.25" style="5" customWidth="1"/>
    <col min="5122" max="5122" width="19.125" style="5" customWidth="1"/>
    <col min="5123" max="5123" width="8.875" style="5" customWidth="1"/>
    <col min="5124" max="5124" width="5.375" style="5" customWidth="1"/>
    <col min="5125" max="5125" width="4" style="5" customWidth="1"/>
    <col min="5126" max="5126" width="3.75" style="5" customWidth="1"/>
    <col min="5127" max="5182" width="2.375" style="5" customWidth="1"/>
    <col min="5183" max="5183" width="3" style="5" customWidth="1"/>
    <col min="5184" max="5184" width="3.75" style="5" customWidth="1"/>
    <col min="5185" max="5375" width="9" style="5"/>
    <col min="5376" max="5376" width="11.625" style="5" customWidth="1"/>
    <col min="5377" max="5377" width="4.25" style="5" customWidth="1"/>
    <col min="5378" max="5378" width="19.125" style="5" customWidth="1"/>
    <col min="5379" max="5379" width="8.875" style="5" customWidth="1"/>
    <col min="5380" max="5380" width="5.375" style="5" customWidth="1"/>
    <col min="5381" max="5381" width="4" style="5" customWidth="1"/>
    <col min="5382" max="5382" width="3.75" style="5" customWidth="1"/>
    <col min="5383" max="5438" width="2.375" style="5" customWidth="1"/>
    <col min="5439" max="5439" width="3" style="5" customWidth="1"/>
    <col min="5440" max="5440" width="3.75" style="5" customWidth="1"/>
    <col min="5441" max="5631" width="9" style="5"/>
    <col min="5632" max="5632" width="11.625" style="5" customWidth="1"/>
    <col min="5633" max="5633" width="4.25" style="5" customWidth="1"/>
    <col min="5634" max="5634" width="19.125" style="5" customWidth="1"/>
    <col min="5635" max="5635" width="8.875" style="5" customWidth="1"/>
    <col min="5636" max="5636" width="5.375" style="5" customWidth="1"/>
    <col min="5637" max="5637" width="4" style="5" customWidth="1"/>
    <col min="5638" max="5638" width="3.75" style="5" customWidth="1"/>
    <col min="5639" max="5694" width="2.375" style="5" customWidth="1"/>
    <col min="5695" max="5695" width="3" style="5" customWidth="1"/>
    <col min="5696" max="5696" width="3.75" style="5" customWidth="1"/>
    <col min="5697" max="5887" width="9" style="5"/>
    <col min="5888" max="5888" width="11.625" style="5" customWidth="1"/>
    <col min="5889" max="5889" width="4.25" style="5" customWidth="1"/>
    <col min="5890" max="5890" width="19.125" style="5" customWidth="1"/>
    <col min="5891" max="5891" width="8.875" style="5" customWidth="1"/>
    <col min="5892" max="5892" width="5.375" style="5" customWidth="1"/>
    <col min="5893" max="5893" width="4" style="5" customWidth="1"/>
    <col min="5894" max="5894" width="3.75" style="5" customWidth="1"/>
    <col min="5895" max="5950" width="2.375" style="5" customWidth="1"/>
    <col min="5951" max="5951" width="3" style="5" customWidth="1"/>
    <col min="5952" max="5952" width="3.75" style="5" customWidth="1"/>
    <col min="5953" max="6143" width="9" style="5"/>
    <col min="6144" max="6144" width="11.625" style="5" customWidth="1"/>
    <col min="6145" max="6145" width="4.25" style="5" customWidth="1"/>
    <col min="6146" max="6146" width="19.125" style="5" customWidth="1"/>
    <col min="6147" max="6147" width="8.875" style="5" customWidth="1"/>
    <col min="6148" max="6148" width="5.375" style="5" customWidth="1"/>
    <col min="6149" max="6149" width="4" style="5" customWidth="1"/>
    <col min="6150" max="6150" width="3.75" style="5" customWidth="1"/>
    <col min="6151" max="6206" width="2.375" style="5" customWidth="1"/>
    <col min="6207" max="6207" width="3" style="5" customWidth="1"/>
    <col min="6208" max="6208" width="3.75" style="5" customWidth="1"/>
    <col min="6209" max="6399" width="9" style="5"/>
    <col min="6400" max="6400" width="11.625" style="5" customWidth="1"/>
    <col min="6401" max="6401" width="4.25" style="5" customWidth="1"/>
    <col min="6402" max="6402" width="19.125" style="5" customWidth="1"/>
    <col min="6403" max="6403" width="8.875" style="5" customWidth="1"/>
    <col min="6404" max="6404" width="5.375" style="5" customWidth="1"/>
    <col min="6405" max="6405" width="4" style="5" customWidth="1"/>
    <col min="6406" max="6406" width="3.75" style="5" customWidth="1"/>
    <col min="6407" max="6462" width="2.375" style="5" customWidth="1"/>
    <col min="6463" max="6463" width="3" style="5" customWidth="1"/>
    <col min="6464" max="6464" width="3.75" style="5" customWidth="1"/>
    <col min="6465" max="6655" width="9" style="5"/>
    <col min="6656" max="6656" width="11.625" style="5" customWidth="1"/>
    <col min="6657" max="6657" width="4.25" style="5" customWidth="1"/>
    <col min="6658" max="6658" width="19.125" style="5" customWidth="1"/>
    <col min="6659" max="6659" width="8.875" style="5" customWidth="1"/>
    <col min="6660" max="6660" width="5.375" style="5" customWidth="1"/>
    <col min="6661" max="6661" width="4" style="5" customWidth="1"/>
    <col min="6662" max="6662" width="3.75" style="5" customWidth="1"/>
    <col min="6663" max="6718" width="2.375" style="5" customWidth="1"/>
    <col min="6719" max="6719" width="3" style="5" customWidth="1"/>
    <col min="6720" max="6720" width="3.75" style="5" customWidth="1"/>
    <col min="6721" max="6911" width="9" style="5"/>
    <col min="6912" max="6912" width="11.625" style="5" customWidth="1"/>
    <col min="6913" max="6913" width="4.25" style="5" customWidth="1"/>
    <col min="6914" max="6914" width="19.125" style="5" customWidth="1"/>
    <col min="6915" max="6915" width="8.875" style="5" customWidth="1"/>
    <col min="6916" max="6916" width="5.375" style="5" customWidth="1"/>
    <col min="6917" max="6917" width="4" style="5" customWidth="1"/>
    <col min="6918" max="6918" width="3.75" style="5" customWidth="1"/>
    <col min="6919" max="6974" width="2.375" style="5" customWidth="1"/>
    <col min="6975" max="6975" width="3" style="5" customWidth="1"/>
    <col min="6976" max="6976" width="3.75" style="5" customWidth="1"/>
    <col min="6977" max="7167" width="9" style="5"/>
    <col min="7168" max="7168" width="11.625" style="5" customWidth="1"/>
    <col min="7169" max="7169" width="4.25" style="5" customWidth="1"/>
    <col min="7170" max="7170" width="19.125" style="5" customWidth="1"/>
    <col min="7171" max="7171" width="8.875" style="5" customWidth="1"/>
    <col min="7172" max="7172" width="5.375" style="5" customWidth="1"/>
    <col min="7173" max="7173" width="4" style="5" customWidth="1"/>
    <col min="7174" max="7174" width="3.75" style="5" customWidth="1"/>
    <col min="7175" max="7230" width="2.375" style="5" customWidth="1"/>
    <col min="7231" max="7231" width="3" style="5" customWidth="1"/>
    <col min="7232" max="7232" width="3.75" style="5" customWidth="1"/>
    <col min="7233" max="7423" width="9" style="5"/>
    <col min="7424" max="7424" width="11.625" style="5" customWidth="1"/>
    <col min="7425" max="7425" width="4.25" style="5" customWidth="1"/>
    <col min="7426" max="7426" width="19.125" style="5" customWidth="1"/>
    <col min="7427" max="7427" width="8.875" style="5" customWidth="1"/>
    <col min="7428" max="7428" width="5.375" style="5" customWidth="1"/>
    <col min="7429" max="7429" width="4" style="5" customWidth="1"/>
    <col min="7430" max="7430" width="3.75" style="5" customWidth="1"/>
    <col min="7431" max="7486" width="2.375" style="5" customWidth="1"/>
    <col min="7487" max="7487" width="3" style="5" customWidth="1"/>
    <col min="7488" max="7488" width="3.75" style="5" customWidth="1"/>
    <col min="7489" max="7679" width="9" style="5"/>
    <col min="7680" max="7680" width="11.625" style="5" customWidth="1"/>
    <col min="7681" max="7681" width="4.25" style="5" customWidth="1"/>
    <col min="7682" max="7682" width="19.125" style="5" customWidth="1"/>
    <col min="7683" max="7683" width="8.875" style="5" customWidth="1"/>
    <col min="7684" max="7684" width="5.375" style="5" customWidth="1"/>
    <col min="7685" max="7685" width="4" style="5" customWidth="1"/>
    <col min="7686" max="7686" width="3.75" style="5" customWidth="1"/>
    <col min="7687" max="7742" width="2.375" style="5" customWidth="1"/>
    <col min="7743" max="7743" width="3" style="5" customWidth="1"/>
    <col min="7744" max="7744" width="3.75" style="5" customWidth="1"/>
    <col min="7745" max="7935" width="9" style="5"/>
    <col min="7936" max="7936" width="11.625" style="5" customWidth="1"/>
    <col min="7937" max="7937" width="4.25" style="5" customWidth="1"/>
    <col min="7938" max="7938" width="19.125" style="5" customWidth="1"/>
    <col min="7939" max="7939" width="8.875" style="5" customWidth="1"/>
    <col min="7940" max="7940" width="5.375" style="5" customWidth="1"/>
    <col min="7941" max="7941" width="4" style="5" customWidth="1"/>
    <col min="7942" max="7942" width="3.75" style="5" customWidth="1"/>
    <col min="7943" max="7998" width="2.375" style="5" customWidth="1"/>
    <col min="7999" max="7999" width="3" style="5" customWidth="1"/>
    <col min="8000" max="8000" width="3.75" style="5" customWidth="1"/>
    <col min="8001" max="8191" width="9" style="5"/>
    <col min="8192" max="8192" width="11.625" style="5" customWidth="1"/>
    <col min="8193" max="8193" width="4.25" style="5" customWidth="1"/>
    <col min="8194" max="8194" width="19.125" style="5" customWidth="1"/>
    <col min="8195" max="8195" width="8.875" style="5" customWidth="1"/>
    <col min="8196" max="8196" width="5.375" style="5" customWidth="1"/>
    <col min="8197" max="8197" width="4" style="5" customWidth="1"/>
    <col min="8198" max="8198" width="3.75" style="5" customWidth="1"/>
    <col min="8199" max="8254" width="2.375" style="5" customWidth="1"/>
    <col min="8255" max="8255" width="3" style="5" customWidth="1"/>
    <col min="8256" max="8256" width="3.75" style="5" customWidth="1"/>
    <col min="8257" max="8447" width="9" style="5"/>
    <col min="8448" max="8448" width="11.625" style="5" customWidth="1"/>
    <col min="8449" max="8449" width="4.25" style="5" customWidth="1"/>
    <col min="8450" max="8450" width="19.125" style="5" customWidth="1"/>
    <col min="8451" max="8451" width="8.875" style="5" customWidth="1"/>
    <col min="8452" max="8452" width="5.375" style="5" customWidth="1"/>
    <col min="8453" max="8453" width="4" style="5" customWidth="1"/>
    <col min="8454" max="8454" width="3.75" style="5" customWidth="1"/>
    <col min="8455" max="8510" width="2.375" style="5" customWidth="1"/>
    <col min="8511" max="8511" width="3" style="5" customWidth="1"/>
    <col min="8512" max="8512" width="3.75" style="5" customWidth="1"/>
    <col min="8513" max="8703" width="9" style="5"/>
    <col min="8704" max="8704" width="11.625" style="5" customWidth="1"/>
    <col min="8705" max="8705" width="4.25" style="5" customWidth="1"/>
    <col min="8706" max="8706" width="19.125" style="5" customWidth="1"/>
    <col min="8707" max="8707" width="8.875" style="5" customWidth="1"/>
    <col min="8708" max="8708" width="5.375" style="5" customWidth="1"/>
    <col min="8709" max="8709" width="4" style="5" customWidth="1"/>
    <col min="8710" max="8710" width="3.75" style="5" customWidth="1"/>
    <col min="8711" max="8766" width="2.375" style="5" customWidth="1"/>
    <col min="8767" max="8767" width="3" style="5" customWidth="1"/>
    <col min="8768" max="8768" width="3.75" style="5" customWidth="1"/>
    <col min="8769" max="8959" width="9" style="5"/>
    <col min="8960" max="8960" width="11.625" style="5" customWidth="1"/>
    <col min="8961" max="8961" width="4.25" style="5" customWidth="1"/>
    <col min="8962" max="8962" width="19.125" style="5" customWidth="1"/>
    <col min="8963" max="8963" width="8.875" style="5" customWidth="1"/>
    <col min="8964" max="8964" width="5.375" style="5" customWidth="1"/>
    <col min="8965" max="8965" width="4" style="5" customWidth="1"/>
    <col min="8966" max="8966" width="3.75" style="5" customWidth="1"/>
    <col min="8967" max="9022" width="2.375" style="5" customWidth="1"/>
    <col min="9023" max="9023" width="3" style="5" customWidth="1"/>
    <col min="9024" max="9024" width="3.75" style="5" customWidth="1"/>
    <col min="9025" max="9215" width="9" style="5"/>
    <col min="9216" max="9216" width="11.625" style="5" customWidth="1"/>
    <col min="9217" max="9217" width="4.25" style="5" customWidth="1"/>
    <col min="9218" max="9218" width="19.125" style="5" customWidth="1"/>
    <col min="9219" max="9219" width="8.875" style="5" customWidth="1"/>
    <col min="9220" max="9220" width="5.375" style="5" customWidth="1"/>
    <col min="9221" max="9221" width="4" style="5" customWidth="1"/>
    <col min="9222" max="9222" width="3.75" style="5" customWidth="1"/>
    <col min="9223" max="9278" width="2.375" style="5" customWidth="1"/>
    <col min="9279" max="9279" width="3" style="5" customWidth="1"/>
    <col min="9280" max="9280" width="3.75" style="5" customWidth="1"/>
    <col min="9281" max="9471" width="9" style="5"/>
    <col min="9472" max="9472" width="11.625" style="5" customWidth="1"/>
    <col min="9473" max="9473" width="4.25" style="5" customWidth="1"/>
    <col min="9474" max="9474" width="19.125" style="5" customWidth="1"/>
    <col min="9475" max="9475" width="8.875" style="5" customWidth="1"/>
    <col min="9476" max="9476" width="5.375" style="5" customWidth="1"/>
    <col min="9477" max="9477" width="4" style="5" customWidth="1"/>
    <col min="9478" max="9478" width="3.75" style="5" customWidth="1"/>
    <col min="9479" max="9534" width="2.375" style="5" customWidth="1"/>
    <col min="9535" max="9535" width="3" style="5" customWidth="1"/>
    <col min="9536" max="9536" width="3.75" style="5" customWidth="1"/>
    <col min="9537" max="9727" width="9" style="5"/>
    <col min="9728" max="9728" width="11.625" style="5" customWidth="1"/>
    <col min="9729" max="9729" width="4.25" style="5" customWidth="1"/>
    <col min="9730" max="9730" width="19.125" style="5" customWidth="1"/>
    <col min="9731" max="9731" width="8.875" style="5" customWidth="1"/>
    <col min="9732" max="9732" width="5.375" style="5" customWidth="1"/>
    <col min="9733" max="9733" width="4" style="5" customWidth="1"/>
    <col min="9734" max="9734" width="3.75" style="5" customWidth="1"/>
    <col min="9735" max="9790" width="2.375" style="5" customWidth="1"/>
    <col min="9791" max="9791" width="3" style="5" customWidth="1"/>
    <col min="9792" max="9792" width="3.75" style="5" customWidth="1"/>
    <col min="9793" max="9983" width="9" style="5"/>
    <col min="9984" max="9984" width="11.625" style="5" customWidth="1"/>
    <col min="9985" max="9985" width="4.25" style="5" customWidth="1"/>
    <col min="9986" max="9986" width="19.125" style="5" customWidth="1"/>
    <col min="9987" max="9987" width="8.875" style="5" customWidth="1"/>
    <col min="9988" max="9988" width="5.375" style="5" customWidth="1"/>
    <col min="9989" max="9989" width="4" style="5" customWidth="1"/>
    <col min="9990" max="9990" width="3.75" style="5" customWidth="1"/>
    <col min="9991" max="10046" width="2.375" style="5" customWidth="1"/>
    <col min="10047" max="10047" width="3" style="5" customWidth="1"/>
    <col min="10048" max="10048" width="3.75" style="5" customWidth="1"/>
    <col min="10049" max="10239" width="9" style="5"/>
    <col min="10240" max="10240" width="11.625" style="5" customWidth="1"/>
    <col min="10241" max="10241" width="4.25" style="5" customWidth="1"/>
    <col min="10242" max="10242" width="19.125" style="5" customWidth="1"/>
    <col min="10243" max="10243" width="8.875" style="5" customWidth="1"/>
    <col min="10244" max="10244" width="5.375" style="5" customWidth="1"/>
    <col min="10245" max="10245" width="4" style="5" customWidth="1"/>
    <col min="10246" max="10246" width="3.75" style="5" customWidth="1"/>
    <col min="10247" max="10302" width="2.375" style="5" customWidth="1"/>
    <col min="10303" max="10303" width="3" style="5" customWidth="1"/>
    <col min="10304" max="10304" width="3.75" style="5" customWidth="1"/>
    <col min="10305" max="10495" width="9" style="5"/>
    <col min="10496" max="10496" width="11.625" style="5" customWidth="1"/>
    <col min="10497" max="10497" width="4.25" style="5" customWidth="1"/>
    <col min="10498" max="10498" width="19.125" style="5" customWidth="1"/>
    <col min="10499" max="10499" width="8.875" style="5" customWidth="1"/>
    <col min="10500" max="10500" width="5.375" style="5" customWidth="1"/>
    <col min="10501" max="10501" width="4" style="5" customWidth="1"/>
    <col min="10502" max="10502" width="3.75" style="5" customWidth="1"/>
    <col min="10503" max="10558" width="2.375" style="5" customWidth="1"/>
    <col min="10559" max="10559" width="3" style="5" customWidth="1"/>
    <col min="10560" max="10560" width="3.75" style="5" customWidth="1"/>
    <col min="10561" max="10751" width="9" style="5"/>
    <col min="10752" max="10752" width="11.625" style="5" customWidth="1"/>
    <col min="10753" max="10753" width="4.25" style="5" customWidth="1"/>
    <col min="10754" max="10754" width="19.125" style="5" customWidth="1"/>
    <col min="10755" max="10755" width="8.875" style="5" customWidth="1"/>
    <col min="10756" max="10756" width="5.375" style="5" customWidth="1"/>
    <col min="10757" max="10757" width="4" style="5" customWidth="1"/>
    <col min="10758" max="10758" width="3.75" style="5" customWidth="1"/>
    <col min="10759" max="10814" width="2.375" style="5" customWidth="1"/>
    <col min="10815" max="10815" width="3" style="5" customWidth="1"/>
    <col min="10816" max="10816" width="3.75" style="5" customWidth="1"/>
    <col min="10817" max="11007" width="9" style="5"/>
    <col min="11008" max="11008" width="11.625" style="5" customWidth="1"/>
    <col min="11009" max="11009" width="4.25" style="5" customWidth="1"/>
    <col min="11010" max="11010" width="19.125" style="5" customWidth="1"/>
    <col min="11011" max="11011" width="8.875" style="5" customWidth="1"/>
    <col min="11012" max="11012" width="5.375" style="5" customWidth="1"/>
    <col min="11013" max="11013" width="4" style="5" customWidth="1"/>
    <col min="11014" max="11014" width="3.75" style="5" customWidth="1"/>
    <col min="11015" max="11070" width="2.375" style="5" customWidth="1"/>
    <col min="11071" max="11071" width="3" style="5" customWidth="1"/>
    <col min="11072" max="11072" width="3.75" style="5" customWidth="1"/>
    <col min="11073" max="11263" width="9" style="5"/>
    <col min="11264" max="11264" width="11.625" style="5" customWidth="1"/>
    <col min="11265" max="11265" width="4.25" style="5" customWidth="1"/>
    <col min="11266" max="11266" width="19.125" style="5" customWidth="1"/>
    <col min="11267" max="11267" width="8.875" style="5" customWidth="1"/>
    <col min="11268" max="11268" width="5.375" style="5" customWidth="1"/>
    <col min="11269" max="11269" width="4" style="5" customWidth="1"/>
    <col min="11270" max="11270" width="3.75" style="5" customWidth="1"/>
    <col min="11271" max="11326" width="2.375" style="5" customWidth="1"/>
    <col min="11327" max="11327" width="3" style="5" customWidth="1"/>
    <col min="11328" max="11328" width="3.75" style="5" customWidth="1"/>
    <col min="11329" max="11519" width="9" style="5"/>
    <col min="11520" max="11520" width="11.625" style="5" customWidth="1"/>
    <col min="11521" max="11521" width="4.25" style="5" customWidth="1"/>
    <col min="11522" max="11522" width="19.125" style="5" customWidth="1"/>
    <col min="11523" max="11523" width="8.875" style="5" customWidth="1"/>
    <col min="11524" max="11524" width="5.375" style="5" customWidth="1"/>
    <col min="11525" max="11525" width="4" style="5" customWidth="1"/>
    <col min="11526" max="11526" width="3.75" style="5" customWidth="1"/>
    <col min="11527" max="11582" width="2.375" style="5" customWidth="1"/>
    <col min="11583" max="11583" width="3" style="5" customWidth="1"/>
    <col min="11584" max="11584" width="3.75" style="5" customWidth="1"/>
    <col min="11585" max="11775" width="9" style="5"/>
    <col min="11776" max="11776" width="11.625" style="5" customWidth="1"/>
    <col min="11777" max="11777" width="4.25" style="5" customWidth="1"/>
    <col min="11778" max="11778" width="19.125" style="5" customWidth="1"/>
    <col min="11779" max="11779" width="8.875" style="5" customWidth="1"/>
    <col min="11780" max="11780" width="5.375" style="5" customWidth="1"/>
    <col min="11781" max="11781" width="4" style="5" customWidth="1"/>
    <col min="11782" max="11782" width="3.75" style="5" customWidth="1"/>
    <col min="11783" max="11838" width="2.375" style="5" customWidth="1"/>
    <col min="11839" max="11839" width="3" style="5" customWidth="1"/>
    <col min="11840" max="11840" width="3.75" style="5" customWidth="1"/>
    <col min="11841" max="12031" width="9" style="5"/>
    <col min="12032" max="12032" width="11.625" style="5" customWidth="1"/>
    <col min="12033" max="12033" width="4.25" style="5" customWidth="1"/>
    <col min="12034" max="12034" width="19.125" style="5" customWidth="1"/>
    <col min="12035" max="12035" width="8.875" style="5" customWidth="1"/>
    <col min="12036" max="12036" width="5.375" style="5" customWidth="1"/>
    <col min="12037" max="12037" width="4" style="5" customWidth="1"/>
    <col min="12038" max="12038" width="3.75" style="5" customWidth="1"/>
    <col min="12039" max="12094" width="2.375" style="5" customWidth="1"/>
    <col min="12095" max="12095" width="3" style="5" customWidth="1"/>
    <col min="12096" max="12096" width="3.75" style="5" customWidth="1"/>
    <col min="12097" max="12287" width="9" style="5"/>
    <col min="12288" max="12288" width="11.625" style="5" customWidth="1"/>
    <col min="12289" max="12289" width="4.25" style="5" customWidth="1"/>
    <col min="12290" max="12290" width="19.125" style="5" customWidth="1"/>
    <col min="12291" max="12291" width="8.875" style="5" customWidth="1"/>
    <col min="12292" max="12292" width="5.375" style="5" customWidth="1"/>
    <col min="12293" max="12293" width="4" style="5" customWidth="1"/>
    <col min="12294" max="12294" width="3.75" style="5" customWidth="1"/>
    <col min="12295" max="12350" width="2.375" style="5" customWidth="1"/>
    <col min="12351" max="12351" width="3" style="5" customWidth="1"/>
    <col min="12352" max="12352" width="3.75" style="5" customWidth="1"/>
    <col min="12353" max="12543" width="9" style="5"/>
    <col min="12544" max="12544" width="11.625" style="5" customWidth="1"/>
    <col min="12545" max="12545" width="4.25" style="5" customWidth="1"/>
    <col min="12546" max="12546" width="19.125" style="5" customWidth="1"/>
    <col min="12547" max="12547" width="8.875" style="5" customWidth="1"/>
    <col min="12548" max="12548" width="5.375" style="5" customWidth="1"/>
    <col min="12549" max="12549" width="4" style="5" customWidth="1"/>
    <col min="12550" max="12550" width="3.75" style="5" customWidth="1"/>
    <col min="12551" max="12606" width="2.375" style="5" customWidth="1"/>
    <col min="12607" max="12607" width="3" style="5" customWidth="1"/>
    <col min="12608" max="12608" width="3.75" style="5" customWidth="1"/>
    <col min="12609" max="12799" width="9" style="5"/>
    <col min="12800" max="12800" width="11.625" style="5" customWidth="1"/>
    <col min="12801" max="12801" width="4.25" style="5" customWidth="1"/>
    <col min="12802" max="12802" width="19.125" style="5" customWidth="1"/>
    <col min="12803" max="12803" width="8.875" style="5" customWidth="1"/>
    <col min="12804" max="12804" width="5.375" style="5" customWidth="1"/>
    <col min="12805" max="12805" width="4" style="5" customWidth="1"/>
    <col min="12806" max="12806" width="3.75" style="5" customWidth="1"/>
    <col min="12807" max="12862" width="2.375" style="5" customWidth="1"/>
    <col min="12863" max="12863" width="3" style="5" customWidth="1"/>
    <col min="12864" max="12864" width="3.75" style="5" customWidth="1"/>
    <col min="12865" max="13055" width="9" style="5"/>
    <col min="13056" max="13056" width="11.625" style="5" customWidth="1"/>
    <col min="13057" max="13057" width="4.25" style="5" customWidth="1"/>
    <col min="13058" max="13058" width="19.125" style="5" customWidth="1"/>
    <col min="13059" max="13059" width="8.875" style="5" customWidth="1"/>
    <col min="13060" max="13060" width="5.375" style="5" customWidth="1"/>
    <col min="13061" max="13061" width="4" style="5" customWidth="1"/>
    <col min="13062" max="13062" width="3.75" style="5" customWidth="1"/>
    <col min="13063" max="13118" width="2.375" style="5" customWidth="1"/>
    <col min="13119" max="13119" width="3" style="5" customWidth="1"/>
    <col min="13120" max="13120" width="3.75" style="5" customWidth="1"/>
    <col min="13121" max="13311" width="9" style="5"/>
    <col min="13312" max="13312" width="11.625" style="5" customWidth="1"/>
    <col min="13313" max="13313" width="4.25" style="5" customWidth="1"/>
    <col min="13314" max="13314" width="19.125" style="5" customWidth="1"/>
    <col min="13315" max="13315" width="8.875" style="5" customWidth="1"/>
    <col min="13316" max="13316" width="5.375" style="5" customWidth="1"/>
    <col min="13317" max="13317" width="4" style="5" customWidth="1"/>
    <col min="13318" max="13318" width="3.75" style="5" customWidth="1"/>
    <col min="13319" max="13374" width="2.375" style="5" customWidth="1"/>
    <col min="13375" max="13375" width="3" style="5" customWidth="1"/>
    <col min="13376" max="13376" width="3.75" style="5" customWidth="1"/>
    <col min="13377" max="13567" width="9" style="5"/>
    <col min="13568" max="13568" width="11.625" style="5" customWidth="1"/>
    <col min="13569" max="13569" width="4.25" style="5" customWidth="1"/>
    <col min="13570" max="13570" width="19.125" style="5" customWidth="1"/>
    <col min="13571" max="13571" width="8.875" style="5" customWidth="1"/>
    <col min="13572" max="13572" width="5.375" style="5" customWidth="1"/>
    <col min="13573" max="13573" width="4" style="5" customWidth="1"/>
    <col min="13574" max="13574" width="3.75" style="5" customWidth="1"/>
    <col min="13575" max="13630" width="2.375" style="5" customWidth="1"/>
    <col min="13631" max="13631" width="3" style="5" customWidth="1"/>
    <col min="13632" max="13632" width="3.75" style="5" customWidth="1"/>
    <col min="13633" max="13823" width="9" style="5"/>
    <col min="13824" max="13824" width="11.625" style="5" customWidth="1"/>
    <col min="13825" max="13825" width="4.25" style="5" customWidth="1"/>
    <col min="13826" max="13826" width="19.125" style="5" customWidth="1"/>
    <col min="13827" max="13827" width="8.875" style="5" customWidth="1"/>
    <col min="13828" max="13828" width="5.375" style="5" customWidth="1"/>
    <col min="13829" max="13829" width="4" style="5" customWidth="1"/>
    <col min="13830" max="13830" width="3.75" style="5" customWidth="1"/>
    <col min="13831" max="13886" width="2.375" style="5" customWidth="1"/>
    <col min="13887" max="13887" width="3" style="5" customWidth="1"/>
    <col min="13888" max="13888" width="3.75" style="5" customWidth="1"/>
    <col min="13889" max="14079" width="9" style="5"/>
    <col min="14080" max="14080" width="11.625" style="5" customWidth="1"/>
    <col min="14081" max="14081" width="4.25" style="5" customWidth="1"/>
    <col min="14082" max="14082" width="19.125" style="5" customWidth="1"/>
    <col min="14083" max="14083" width="8.875" style="5" customWidth="1"/>
    <col min="14084" max="14084" width="5.375" style="5" customWidth="1"/>
    <col min="14085" max="14085" width="4" style="5" customWidth="1"/>
    <col min="14086" max="14086" width="3.75" style="5" customWidth="1"/>
    <col min="14087" max="14142" width="2.375" style="5" customWidth="1"/>
    <col min="14143" max="14143" width="3" style="5" customWidth="1"/>
    <col min="14144" max="14144" width="3.75" style="5" customWidth="1"/>
    <col min="14145" max="14335" width="9" style="5"/>
    <col min="14336" max="14336" width="11.625" style="5" customWidth="1"/>
    <col min="14337" max="14337" width="4.25" style="5" customWidth="1"/>
    <col min="14338" max="14338" width="19.125" style="5" customWidth="1"/>
    <col min="14339" max="14339" width="8.875" style="5" customWidth="1"/>
    <col min="14340" max="14340" width="5.375" style="5" customWidth="1"/>
    <col min="14341" max="14341" width="4" style="5" customWidth="1"/>
    <col min="14342" max="14342" width="3.75" style="5" customWidth="1"/>
    <col min="14343" max="14398" width="2.375" style="5" customWidth="1"/>
    <col min="14399" max="14399" width="3" style="5" customWidth="1"/>
    <col min="14400" max="14400" width="3.75" style="5" customWidth="1"/>
    <col min="14401" max="14591" width="9" style="5"/>
    <col min="14592" max="14592" width="11.625" style="5" customWidth="1"/>
    <col min="14593" max="14593" width="4.25" style="5" customWidth="1"/>
    <col min="14594" max="14594" width="19.125" style="5" customWidth="1"/>
    <col min="14595" max="14595" width="8.875" style="5" customWidth="1"/>
    <col min="14596" max="14596" width="5.375" style="5" customWidth="1"/>
    <col min="14597" max="14597" width="4" style="5" customWidth="1"/>
    <col min="14598" max="14598" width="3.75" style="5" customWidth="1"/>
    <col min="14599" max="14654" width="2.375" style="5" customWidth="1"/>
    <col min="14655" max="14655" width="3" style="5" customWidth="1"/>
    <col min="14656" max="14656" width="3.75" style="5" customWidth="1"/>
    <col min="14657" max="14847" width="9" style="5"/>
    <col min="14848" max="14848" width="11.625" style="5" customWidth="1"/>
    <col min="14849" max="14849" width="4.25" style="5" customWidth="1"/>
    <col min="14850" max="14850" width="19.125" style="5" customWidth="1"/>
    <col min="14851" max="14851" width="8.875" style="5" customWidth="1"/>
    <col min="14852" max="14852" width="5.375" style="5" customWidth="1"/>
    <col min="14853" max="14853" width="4" style="5" customWidth="1"/>
    <col min="14854" max="14854" width="3.75" style="5" customWidth="1"/>
    <col min="14855" max="14910" width="2.375" style="5" customWidth="1"/>
    <col min="14911" max="14911" width="3" style="5" customWidth="1"/>
    <col min="14912" max="14912" width="3.75" style="5" customWidth="1"/>
    <col min="14913" max="15103" width="9" style="5"/>
    <col min="15104" max="15104" width="11.625" style="5" customWidth="1"/>
    <col min="15105" max="15105" width="4.25" style="5" customWidth="1"/>
    <col min="15106" max="15106" width="19.125" style="5" customWidth="1"/>
    <col min="15107" max="15107" width="8.875" style="5" customWidth="1"/>
    <col min="15108" max="15108" width="5.375" style="5" customWidth="1"/>
    <col min="15109" max="15109" width="4" style="5" customWidth="1"/>
    <col min="15110" max="15110" width="3.75" style="5" customWidth="1"/>
    <col min="15111" max="15166" width="2.375" style="5" customWidth="1"/>
    <col min="15167" max="15167" width="3" style="5" customWidth="1"/>
    <col min="15168" max="15168" width="3.75" style="5" customWidth="1"/>
    <col min="15169" max="15359" width="9" style="5"/>
    <col min="15360" max="15360" width="11.625" style="5" customWidth="1"/>
    <col min="15361" max="15361" width="4.25" style="5" customWidth="1"/>
    <col min="15362" max="15362" width="19.125" style="5" customWidth="1"/>
    <col min="15363" max="15363" width="8.875" style="5" customWidth="1"/>
    <col min="15364" max="15364" width="5.375" style="5" customWidth="1"/>
    <col min="15365" max="15365" width="4" style="5" customWidth="1"/>
    <col min="15366" max="15366" width="3.75" style="5" customWidth="1"/>
    <col min="15367" max="15422" width="2.375" style="5" customWidth="1"/>
    <col min="15423" max="15423" width="3" style="5" customWidth="1"/>
    <col min="15424" max="15424" width="3.75" style="5" customWidth="1"/>
    <col min="15425" max="15615" width="9" style="5"/>
    <col min="15616" max="15616" width="11.625" style="5" customWidth="1"/>
    <col min="15617" max="15617" width="4.25" style="5" customWidth="1"/>
    <col min="15618" max="15618" width="19.125" style="5" customWidth="1"/>
    <col min="15619" max="15619" width="8.875" style="5" customWidth="1"/>
    <col min="15620" max="15620" width="5.375" style="5" customWidth="1"/>
    <col min="15621" max="15621" width="4" style="5" customWidth="1"/>
    <col min="15622" max="15622" width="3.75" style="5" customWidth="1"/>
    <col min="15623" max="15678" width="2.375" style="5" customWidth="1"/>
    <col min="15679" max="15679" width="3" style="5" customWidth="1"/>
    <col min="15680" max="15680" width="3.75" style="5" customWidth="1"/>
    <col min="15681" max="15871" width="9" style="5"/>
    <col min="15872" max="15872" width="11.625" style="5" customWidth="1"/>
    <col min="15873" max="15873" width="4.25" style="5" customWidth="1"/>
    <col min="15874" max="15874" width="19.125" style="5" customWidth="1"/>
    <col min="15875" max="15875" width="8.875" style="5" customWidth="1"/>
    <col min="15876" max="15876" width="5.375" style="5" customWidth="1"/>
    <col min="15877" max="15877" width="4" style="5" customWidth="1"/>
    <col min="15878" max="15878" width="3.75" style="5" customWidth="1"/>
    <col min="15879" max="15934" width="2.375" style="5" customWidth="1"/>
    <col min="15935" max="15935" width="3" style="5" customWidth="1"/>
    <col min="15936" max="15936" width="3.75" style="5" customWidth="1"/>
    <col min="15937" max="16127" width="9" style="5"/>
    <col min="16128" max="16128" width="11.625" style="5" customWidth="1"/>
    <col min="16129" max="16129" width="4.25" style="5" customWidth="1"/>
    <col min="16130" max="16130" width="19.125" style="5" customWidth="1"/>
    <col min="16131" max="16131" width="8.875" style="5" customWidth="1"/>
    <col min="16132" max="16132" width="5.375" style="5" customWidth="1"/>
    <col min="16133" max="16133" width="4" style="5" customWidth="1"/>
    <col min="16134" max="16134" width="3.75" style="5" customWidth="1"/>
    <col min="16135" max="16190" width="2.375" style="5" customWidth="1"/>
    <col min="16191" max="16191" width="3" style="5" customWidth="1"/>
    <col min="16192" max="16192" width="3.75" style="5" customWidth="1"/>
    <col min="16193" max="16384" width="9" style="5"/>
  </cols>
  <sheetData>
    <row r="1" ht="24" customHeight="1" spans="1:72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56"/>
      <c r="BS1" s="57"/>
      <c r="BT1" s="57"/>
    </row>
    <row r="2" ht="47.25" customHeight="1" spans="1:75">
      <c r="A2" s="17" t="s">
        <v>39</v>
      </c>
      <c r="B2" s="18" t="s">
        <v>40</v>
      </c>
      <c r="C2" s="19" t="s">
        <v>41</v>
      </c>
      <c r="D2" s="20" t="s">
        <v>42</v>
      </c>
      <c r="E2" s="33" t="s">
        <v>43</v>
      </c>
      <c r="F2" s="34" t="s">
        <v>44</v>
      </c>
      <c r="G2" s="35" t="s">
        <v>45</v>
      </c>
      <c r="H2" s="35"/>
      <c r="I2" s="42" t="s">
        <v>46</v>
      </c>
      <c r="J2" s="42"/>
      <c r="K2" s="43" t="s">
        <v>47</v>
      </c>
      <c r="L2" s="43"/>
      <c r="M2" s="43" t="s">
        <v>48</v>
      </c>
      <c r="N2" s="43"/>
      <c r="O2" s="43" t="s">
        <v>49</v>
      </c>
      <c r="P2" s="43"/>
      <c r="Q2" s="43" t="s">
        <v>50</v>
      </c>
      <c r="R2" s="43"/>
      <c r="S2" s="43" t="s">
        <v>51</v>
      </c>
      <c r="T2" s="43"/>
      <c r="U2" s="43" t="s">
        <v>52</v>
      </c>
      <c r="V2" s="43"/>
      <c r="W2" s="43" t="s">
        <v>53</v>
      </c>
      <c r="X2" s="43"/>
      <c r="Y2" s="43" t="s">
        <v>54</v>
      </c>
      <c r="Z2" s="43"/>
      <c r="AA2" s="43" t="s">
        <v>55</v>
      </c>
      <c r="AB2" s="43"/>
      <c r="AC2" s="43" t="s">
        <v>56</v>
      </c>
      <c r="AD2" s="43"/>
      <c r="AE2" s="43" t="s">
        <v>57</v>
      </c>
      <c r="AF2" s="43"/>
      <c r="AG2" s="43" t="s">
        <v>58</v>
      </c>
      <c r="AH2" s="43"/>
      <c r="AI2" s="43" t="s">
        <v>59</v>
      </c>
      <c r="AJ2" s="43"/>
      <c r="AK2" s="43" t="s">
        <v>60</v>
      </c>
      <c r="AL2" s="43"/>
      <c r="AM2" s="43" t="s">
        <v>61</v>
      </c>
      <c r="AN2" s="43"/>
      <c r="AO2" s="43" t="s">
        <v>62</v>
      </c>
      <c r="AP2" s="43"/>
      <c r="AQ2" s="43" t="s">
        <v>63</v>
      </c>
      <c r="AR2" s="43"/>
      <c r="AS2" s="43" t="s">
        <v>64</v>
      </c>
      <c r="AT2" s="43"/>
      <c r="AU2" s="43" t="s">
        <v>65</v>
      </c>
      <c r="AV2" s="43"/>
      <c r="AW2" s="43" t="s">
        <v>66</v>
      </c>
      <c r="AX2" s="43"/>
      <c r="AY2" s="43" t="s">
        <v>67</v>
      </c>
      <c r="AZ2" s="43"/>
      <c r="BA2" s="43" t="s">
        <v>68</v>
      </c>
      <c r="BB2" s="43"/>
      <c r="BC2" s="43" t="s">
        <v>69</v>
      </c>
      <c r="BD2" s="43"/>
      <c r="BE2" s="50" t="s">
        <v>70</v>
      </c>
      <c r="BF2" s="50"/>
      <c r="BG2" s="43" t="s">
        <v>71</v>
      </c>
      <c r="BH2" s="43"/>
      <c r="BI2" s="43" t="s">
        <v>72</v>
      </c>
      <c r="BJ2" s="43"/>
      <c r="BK2" s="43" t="s">
        <v>73</v>
      </c>
      <c r="BL2" s="43"/>
      <c r="BM2" s="54" t="s">
        <v>74</v>
      </c>
      <c r="BN2" s="54"/>
      <c r="BO2" s="54" t="s">
        <v>75</v>
      </c>
      <c r="BP2" s="54"/>
      <c r="BQ2" s="54" t="s">
        <v>76</v>
      </c>
      <c r="BR2" s="58" t="s">
        <v>45</v>
      </c>
      <c r="BS2" s="58"/>
      <c r="BT2" s="58"/>
      <c r="BU2" s="58"/>
      <c r="BV2" s="58"/>
      <c r="BW2" s="58"/>
    </row>
    <row r="3" ht="19.5" customHeight="1" spans="1:75">
      <c r="A3" s="17"/>
      <c r="B3" s="18"/>
      <c r="C3" s="19"/>
      <c r="D3" s="20"/>
      <c r="E3" s="33"/>
      <c r="F3" s="34">
        <f>SUM(F6:F56)</f>
        <v>6300</v>
      </c>
      <c r="G3" s="36">
        <f>SUM(G5:H5)</f>
        <v>1500</v>
      </c>
      <c r="H3" s="37"/>
      <c r="I3" s="35">
        <f>SUM(I5:J5)</f>
        <v>4542</v>
      </c>
      <c r="J3" s="35"/>
      <c r="K3" s="35">
        <f>SUM(K5:L5)</f>
        <v>15</v>
      </c>
      <c r="L3" s="35"/>
      <c r="M3" s="49">
        <f>SUM(M5:N5)</f>
        <v>15</v>
      </c>
      <c r="N3" s="49"/>
      <c r="O3" s="49">
        <f>SUM(O5:P5)</f>
        <v>15</v>
      </c>
      <c r="P3" s="49"/>
      <c r="Q3" s="49">
        <f>SUM(Q5:R5)</f>
        <v>90</v>
      </c>
      <c r="R3" s="49"/>
      <c r="S3" s="49">
        <f>SUM(S5:T5)</f>
        <v>40</v>
      </c>
      <c r="T3" s="49"/>
      <c r="U3" s="49">
        <f>SUM(U5:V5)</f>
        <v>40</v>
      </c>
      <c r="V3" s="49"/>
      <c r="W3" s="49">
        <f>SUM(W5:X5)</f>
        <v>40</v>
      </c>
      <c r="X3" s="49"/>
      <c r="Y3" s="49">
        <f>SUM(Y5:Z5)</f>
        <v>75</v>
      </c>
      <c r="Z3" s="49"/>
      <c r="AA3" s="49">
        <f>SUM(AA5:AB5)</f>
        <v>50</v>
      </c>
      <c r="AB3" s="49"/>
      <c r="AC3" s="49">
        <f>SUM(AC5:AD5)</f>
        <v>35</v>
      </c>
      <c r="AD3" s="49"/>
      <c r="AE3" s="49">
        <f>SUM(AE5:AF5)</f>
        <v>35</v>
      </c>
      <c r="AF3" s="49"/>
      <c r="AG3" s="49">
        <f>SUM(AG5:AH5)</f>
        <v>115</v>
      </c>
      <c r="AH3" s="49"/>
      <c r="AI3" s="49">
        <f>SUM(AI5:AJ5)</f>
        <v>70</v>
      </c>
      <c r="AJ3" s="49"/>
      <c r="AK3" s="49">
        <f>SUM(AK5:AL5)</f>
        <v>40</v>
      </c>
      <c r="AL3" s="49"/>
      <c r="AM3" s="49">
        <f>SUM(AM5:AN5)</f>
        <v>155</v>
      </c>
      <c r="AN3" s="49"/>
      <c r="AO3" s="49">
        <f>SUM(AO5:AP5)</f>
        <v>50</v>
      </c>
      <c r="AP3" s="49"/>
      <c r="AQ3" s="49">
        <f>SUM(AQ5:AR5)</f>
        <v>60</v>
      </c>
      <c r="AR3" s="49"/>
      <c r="AS3" s="49">
        <f>SUM(AS5:AT5)</f>
        <v>35</v>
      </c>
      <c r="AT3" s="49"/>
      <c r="AU3" s="49">
        <f>SUM(AU5:AV5)</f>
        <v>55</v>
      </c>
      <c r="AV3" s="49"/>
      <c r="AW3" s="49">
        <f>SUM(AW5:AX5)</f>
        <v>55</v>
      </c>
      <c r="AX3" s="49"/>
      <c r="AY3" s="49">
        <f>SUM(AY5:AZ5)</f>
        <v>90</v>
      </c>
      <c r="AZ3" s="49"/>
      <c r="BA3" s="49">
        <f>SUM(BA5:BB5)</f>
        <v>70</v>
      </c>
      <c r="BB3" s="49"/>
      <c r="BC3" s="49">
        <f>SUM(BC5:BD5)</f>
        <v>20</v>
      </c>
      <c r="BD3" s="49"/>
      <c r="BE3" s="49">
        <f>SUM(BE5:BF5)</f>
        <v>115</v>
      </c>
      <c r="BF3" s="51"/>
      <c r="BG3" s="49">
        <f>SUM(BG5:BH5)</f>
        <v>30</v>
      </c>
      <c r="BH3" s="49"/>
      <c r="BI3" s="49">
        <f>SUM(BI5:BJ5)</f>
        <v>10</v>
      </c>
      <c r="BJ3" s="49"/>
      <c r="BK3" s="49">
        <f>SUM(BK5:BL5)</f>
        <v>15</v>
      </c>
      <c r="BL3" s="49"/>
      <c r="BM3" s="49">
        <f>SUM(BM5:BN5)</f>
        <v>65</v>
      </c>
      <c r="BN3" s="49"/>
      <c r="BO3" s="49">
        <f>SUM(BO5:BP5)</f>
        <v>63</v>
      </c>
      <c r="BP3" s="49"/>
      <c r="BQ3" s="49">
        <f>SUM(BQ6:BQ53)</f>
        <v>195</v>
      </c>
      <c r="BR3" s="58"/>
      <c r="BS3" s="58"/>
      <c r="BT3" s="58"/>
      <c r="BU3" s="58"/>
      <c r="BV3" s="58"/>
      <c r="BW3" s="58"/>
    </row>
    <row r="4" s="1" customFormat="1" ht="20.1" customHeight="1" spans="1:76">
      <c r="A4" s="17"/>
      <c r="B4" s="18"/>
      <c r="C4" s="19"/>
      <c r="D4" s="20"/>
      <c r="E4" s="33"/>
      <c r="F4" s="34"/>
      <c r="G4" s="38" t="s">
        <v>77</v>
      </c>
      <c r="H4" s="38" t="s">
        <v>78</v>
      </c>
      <c r="I4" s="38" t="s">
        <v>77</v>
      </c>
      <c r="J4" s="38" t="s">
        <v>78</v>
      </c>
      <c r="K4" s="38" t="s">
        <v>77</v>
      </c>
      <c r="L4" s="38" t="s">
        <v>78</v>
      </c>
      <c r="M4" s="38" t="s">
        <v>77</v>
      </c>
      <c r="N4" s="38" t="s">
        <v>78</v>
      </c>
      <c r="O4" s="38" t="s">
        <v>77</v>
      </c>
      <c r="P4" s="38" t="s">
        <v>78</v>
      </c>
      <c r="Q4" s="38" t="s">
        <v>77</v>
      </c>
      <c r="R4" s="38" t="s">
        <v>78</v>
      </c>
      <c r="S4" s="38" t="s">
        <v>77</v>
      </c>
      <c r="T4" s="38" t="s">
        <v>78</v>
      </c>
      <c r="U4" s="38" t="s">
        <v>77</v>
      </c>
      <c r="V4" s="38" t="s">
        <v>78</v>
      </c>
      <c r="W4" s="38" t="s">
        <v>77</v>
      </c>
      <c r="X4" s="38" t="s">
        <v>78</v>
      </c>
      <c r="Y4" s="38" t="s">
        <v>77</v>
      </c>
      <c r="Z4" s="38" t="s">
        <v>78</v>
      </c>
      <c r="AA4" s="38" t="s">
        <v>77</v>
      </c>
      <c r="AB4" s="38" t="s">
        <v>78</v>
      </c>
      <c r="AC4" s="38" t="s">
        <v>77</v>
      </c>
      <c r="AD4" s="38" t="s">
        <v>78</v>
      </c>
      <c r="AE4" s="38" t="s">
        <v>77</v>
      </c>
      <c r="AF4" s="38" t="s">
        <v>78</v>
      </c>
      <c r="AG4" s="38" t="s">
        <v>77</v>
      </c>
      <c r="AH4" s="38" t="s">
        <v>78</v>
      </c>
      <c r="AI4" s="38" t="s">
        <v>77</v>
      </c>
      <c r="AJ4" s="38" t="s">
        <v>78</v>
      </c>
      <c r="AK4" s="38" t="s">
        <v>77</v>
      </c>
      <c r="AL4" s="38" t="s">
        <v>78</v>
      </c>
      <c r="AM4" s="38" t="s">
        <v>77</v>
      </c>
      <c r="AN4" s="38" t="s">
        <v>78</v>
      </c>
      <c r="AO4" s="38" t="s">
        <v>77</v>
      </c>
      <c r="AP4" s="38" t="s">
        <v>78</v>
      </c>
      <c r="AQ4" s="38" t="s">
        <v>77</v>
      </c>
      <c r="AR4" s="38" t="s">
        <v>78</v>
      </c>
      <c r="AS4" s="38" t="s">
        <v>77</v>
      </c>
      <c r="AT4" s="38" t="s">
        <v>78</v>
      </c>
      <c r="AU4" s="38" t="s">
        <v>77</v>
      </c>
      <c r="AV4" s="38" t="s">
        <v>78</v>
      </c>
      <c r="AW4" s="38" t="s">
        <v>77</v>
      </c>
      <c r="AX4" s="38" t="s">
        <v>78</v>
      </c>
      <c r="AY4" s="38" t="s">
        <v>77</v>
      </c>
      <c r="AZ4" s="38" t="s">
        <v>78</v>
      </c>
      <c r="BA4" s="38" t="s">
        <v>77</v>
      </c>
      <c r="BB4" s="38" t="s">
        <v>78</v>
      </c>
      <c r="BC4" s="38" t="s">
        <v>77</v>
      </c>
      <c r="BD4" s="38" t="s">
        <v>78</v>
      </c>
      <c r="BE4" s="38" t="s">
        <v>77</v>
      </c>
      <c r="BF4" s="38" t="s">
        <v>78</v>
      </c>
      <c r="BG4" s="38" t="s">
        <v>77</v>
      </c>
      <c r="BH4" s="38" t="s">
        <v>78</v>
      </c>
      <c r="BI4" s="38" t="s">
        <v>77</v>
      </c>
      <c r="BJ4" s="38" t="s">
        <v>78</v>
      </c>
      <c r="BK4" s="38" t="s">
        <v>77</v>
      </c>
      <c r="BL4" s="38" t="s">
        <v>78</v>
      </c>
      <c r="BM4" s="38" t="s">
        <v>77</v>
      </c>
      <c r="BN4" s="38" t="s">
        <v>78</v>
      </c>
      <c r="BO4" s="38" t="s">
        <v>77</v>
      </c>
      <c r="BP4" s="38" t="s">
        <v>78</v>
      </c>
      <c r="BQ4" s="59"/>
      <c r="BR4" s="58"/>
      <c r="BS4" s="58"/>
      <c r="BT4" s="58"/>
      <c r="BU4" s="58"/>
      <c r="BV4" s="58"/>
      <c r="BW4" s="58"/>
      <c r="BX4" s="1" t="s">
        <v>79</v>
      </c>
    </row>
    <row r="5" s="1" customFormat="1" ht="15" customHeight="1" spans="1:76">
      <c r="A5" s="17"/>
      <c r="B5" s="18"/>
      <c r="C5" s="19"/>
      <c r="D5" s="20"/>
      <c r="E5" s="33"/>
      <c r="F5" s="34"/>
      <c r="G5" s="38">
        <f>SUM(G6:G56)</f>
        <v>517</v>
      </c>
      <c r="H5" s="38">
        <f>SUM(H6:H56)</f>
        <v>983</v>
      </c>
      <c r="I5" s="38">
        <f t="shared" ref="I5:BP5" si="0">SUM(I6:I56)</f>
        <v>1412</v>
      </c>
      <c r="J5" s="38">
        <f t="shared" si="0"/>
        <v>3130</v>
      </c>
      <c r="K5" s="38">
        <f t="shared" si="0"/>
        <v>6</v>
      </c>
      <c r="L5" s="38">
        <f t="shared" si="0"/>
        <v>9</v>
      </c>
      <c r="M5" s="38">
        <f t="shared" si="0"/>
        <v>6</v>
      </c>
      <c r="N5" s="38">
        <f t="shared" si="0"/>
        <v>9</v>
      </c>
      <c r="O5" s="38">
        <f t="shared" si="0"/>
        <v>9</v>
      </c>
      <c r="P5" s="38">
        <f t="shared" si="0"/>
        <v>6</v>
      </c>
      <c r="Q5" s="38">
        <f t="shared" si="0"/>
        <v>32</v>
      </c>
      <c r="R5" s="38">
        <f t="shared" si="0"/>
        <v>58</v>
      </c>
      <c r="S5" s="38">
        <f t="shared" si="0"/>
        <v>12</v>
      </c>
      <c r="T5" s="38">
        <f t="shared" si="0"/>
        <v>28</v>
      </c>
      <c r="U5" s="38">
        <f t="shared" si="0"/>
        <v>19</v>
      </c>
      <c r="V5" s="38">
        <f t="shared" si="0"/>
        <v>21</v>
      </c>
      <c r="W5" s="38">
        <f t="shared" si="0"/>
        <v>15</v>
      </c>
      <c r="X5" s="38">
        <f t="shared" si="0"/>
        <v>25</v>
      </c>
      <c r="Y5" s="38">
        <f t="shared" si="0"/>
        <v>26</v>
      </c>
      <c r="Z5" s="38">
        <f t="shared" si="0"/>
        <v>49</v>
      </c>
      <c r="AA5" s="38">
        <f t="shared" si="0"/>
        <v>19</v>
      </c>
      <c r="AB5" s="38">
        <f t="shared" si="0"/>
        <v>31</v>
      </c>
      <c r="AC5" s="38">
        <f t="shared" si="0"/>
        <v>12</v>
      </c>
      <c r="AD5" s="38">
        <f t="shared" si="0"/>
        <v>23</v>
      </c>
      <c r="AE5" s="38">
        <f t="shared" si="0"/>
        <v>17</v>
      </c>
      <c r="AF5" s="38">
        <f t="shared" si="0"/>
        <v>18</v>
      </c>
      <c r="AG5" s="38">
        <f t="shared" si="0"/>
        <v>30</v>
      </c>
      <c r="AH5" s="38">
        <f t="shared" si="0"/>
        <v>85</v>
      </c>
      <c r="AI5" s="38">
        <f t="shared" si="0"/>
        <v>29</v>
      </c>
      <c r="AJ5" s="38">
        <f t="shared" si="0"/>
        <v>41</v>
      </c>
      <c r="AK5" s="38">
        <f t="shared" si="0"/>
        <v>18</v>
      </c>
      <c r="AL5" s="38">
        <f t="shared" si="0"/>
        <v>22</v>
      </c>
      <c r="AM5" s="38">
        <f t="shared" si="0"/>
        <v>39</v>
      </c>
      <c r="AN5" s="38">
        <f t="shared" si="0"/>
        <v>116</v>
      </c>
      <c r="AO5" s="38">
        <f t="shared" si="0"/>
        <v>20</v>
      </c>
      <c r="AP5" s="38">
        <f t="shared" si="0"/>
        <v>30</v>
      </c>
      <c r="AQ5" s="38">
        <f t="shared" si="0"/>
        <v>23</v>
      </c>
      <c r="AR5" s="38">
        <f t="shared" si="0"/>
        <v>37</v>
      </c>
      <c r="AS5" s="38">
        <f t="shared" si="0"/>
        <v>15</v>
      </c>
      <c r="AT5" s="38">
        <f t="shared" si="0"/>
        <v>20</v>
      </c>
      <c r="AU5" s="38">
        <f t="shared" si="0"/>
        <v>22</v>
      </c>
      <c r="AV5" s="38">
        <f t="shared" si="0"/>
        <v>33</v>
      </c>
      <c r="AW5" s="38">
        <f t="shared" si="0"/>
        <v>16</v>
      </c>
      <c r="AX5" s="38">
        <f t="shared" si="0"/>
        <v>39</v>
      </c>
      <c r="AY5" s="38">
        <f t="shared" si="0"/>
        <v>21</v>
      </c>
      <c r="AZ5" s="38">
        <f t="shared" si="0"/>
        <v>69</v>
      </c>
      <c r="BA5" s="38">
        <f t="shared" si="0"/>
        <v>30</v>
      </c>
      <c r="BB5" s="38">
        <f t="shared" si="0"/>
        <v>40</v>
      </c>
      <c r="BC5" s="38">
        <f t="shared" si="0"/>
        <v>5</v>
      </c>
      <c r="BD5" s="38">
        <f t="shared" si="0"/>
        <v>15</v>
      </c>
      <c r="BE5" s="38">
        <f t="shared" si="0"/>
        <v>28</v>
      </c>
      <c r="BF5" s="38">
        <f t="shared" si="0"/>
        <v>87</v>
      </c>
      <c r="BG5" s="38">
        <f t="shared" si="0"/>
        <v>14</v>
      </c>
      <c r="BH5" s="38">
        <f t="shared" si="0"/>
        <v>16</v>
      </c>
      <c r="BI5" s="38">
        <f t="shared" si="0"/>
        <v>5</v>
      </c>
      <c r="BJ5" s="38">
        <f t="shared" si="0"/>
        <v>5</v>
      </c>
      <c r="BK5" s="38">
        <f t="shared" si="0"/>
        <v>9</v>
      </c>
      <c r="BL5" s="38">
        <f t="shared" si="0"/>
        <v>6</v>
      </c>
      <c r="BM5" s="38">
        <f t="shared" si="0"/>
        <v>20</v>
      </c>
      <c r="BN5" s="38">
        <f t="shared" si="0"/>
        <v>45</v>
      </c>
      <c r="BO5" s="38">
        <f t="shared" si="0"/>
        <v>5</v>
      </c>
      <c r="BP5" s="38">
        <f t="shared" si="0"/>
        <v>58</v>
      </c>
      <c r="BQ5" s="38"/>
      <c r="BR5" s="58"/>
      <c r="BS5" s="58"/>
      <c r="BT5" s="58"/>
      <c r="BU5" s="58"/>
      <c r="BV5" s="58"/>
      <c r="BW5" s="58"/>
      <c r="BX5" s="1">
        <f>SUM(BX6:BX56)</f>
        <v>1500</v>
      </c>
    </row>
    <row r="6" ht="17.6" spans="1:76">
      <c r="A6" s="21" t="s">
        <v>80</v>
      </c>
      <c r="B6" s="22">
        <v>1</v>
      </c>
      <c r="C6" s="23" t="s">
        <v>81</v>
      </c>
      <c r="D6" s="24" t="s">
        <v>82</v>
      </c>
      <c r="E6" s="39" t="s">
        <v>83</v>
      </c>
      <c r="F6" s="40">
        <f>SUM(I6:BQ6)</f>
        <v>94</v>
      </c>
      <c r="G6" s="38">
        <f>SUM(K6+M6+O6+Q6+S6+U6+W6+Y6+AA6+AC6+AE6+AG6+AI6+AK6+AM6+AO6+AQ6+AS6+AU6+AW6+AY6+BA6+BC6+BE6+BG6+BI6+BK6+BM6)</f>
        <v>0</v>
      </c>
      <c r="H6" s="38">
        <f t="shared" ref="H6:H56" si="1">SUM(L6,N6,P6,R6,T6,V6,X6,Z6,AB6,AD6,AF6,AH6,AJ6,AL6,AN6,AP6,AR6,AT6,AV6,AX6,AZ6,BB6,BD6,BF6,BH6,BJ6,BL6,BN6)</f>
        <v>37</v>
      </c>
      <c r="I6" s="44"/>
      <c r="J6" s="44">
        <v>56</v>
      </c>
      <c r="K6" s="44"/>
      <c r="L6" s="44"/>
      <c r="M6" s="44"/>
      <c r="N6" s="44"/>
      <c r="O6" s="44"/>
      <c r="P6" s="44"/>
      <c r="Q6" s="44"/>
      <c r="R6" s="44">
        <v>4</v>
      </c>
      <c r="S6" s="44"/>
      <c r="T6" s="44"/>
      <c r="U6" s="44"/>
      <c r="V6" s="44">
        <v>4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>
        <v>4</v>
      </c>
      <c r="AM6" s="44"/>
      <c r="AN6" s="44">
        <v>5</v>
      </c>
      <c r="AO6" s="44"/>
      <c r="AP6" s="44"/>
      <c r="AQ6" s="44"/>
      <c r="AR6" s="44"/>
      <c r="AS6" s="44"/>
      <c r="AT6" s="44"/>
      <c r="AU6" s="44"/>
      <c r="AV6" s="44">
        <v>5</v>
      </c>
      <c r="AW6" s="44"/>
      <c r="AX6" s="44">
        <v>4</v>
      </c>
      <c r="AY6" s="44"/>
      <c r="AZ6" s="44">
        <v>3</v>
      </c>
      <c r="BA6" s="44"/>
      <c r="BB6" s="44">
        <v>5</v>
      </c>
      <c r="BC6" s="44"/>
      <c r="BD6" s="44"/>
      <c r="BE6" s="52"/>
      <c r="BF6" s="52"/>
      <c r="BG6" s="44"/>
      <c r="BH6" s="44"/>
      <c r="BI6" s="44"/>
      <c r="BJ6" s="44"/>
      <c r="BK6" s="44"/>
      <c r="BL6" s="44"/>
      <c r="BM6" s="44"/>
      <c r="BN6" s="44">
        <v>3</v>
      </c>
      <c r="BO6" s="44"/>
      <c r="BP6" s="22">
        <v>1</v>
      </c>
      <c r="BQ6" s="60"/>
      <c r="BR6" s="61">
        <f>SUM(K6:BN6)</f>
        <v>37</v>
      </c>
      <c r="BS6" s="62">
        <v>100</v>
      </c>
      <c r="BT6" s="63">
        <f>BR6/BS6</f>
        <v>0.37</v>
      </c>
      <c r="BU6" s="68">
        <f>SUM(BR6:BR10)</f>
        <v>196</v>
      </c>
      <c r="BV6" s="69">
        <v>903</v>
      </c>
      <c r="BW6" s="70">
        <f>BU6/BV6</f>
        <v>0.217054263565891</v>
      </c>
      <c r="BX6" s="5">
        <f>G6+H6</f>
        <v>37</v>
      </c>
    </row>
    <row r="7" s="2" customFormat="1" ht="17.6" spans="1:76">
      <c r="A7" s="25"/>
      <c r="B7" s="22">
        <v>2</v>
      </c>
      <c r="C7" s="23" t="s">
        <v>84</v>
      </c>
      <c r="D7" s="24" t="s">
        <v>82</v>
      </c>
      <c r="E7" s="39" t="s">
        <v>83</v>
      </c>
      <c r="F7" s="40">
        <f t="shared" ref="F7:F56" si="2">SUM(I7:BQ7)</f>
        <v>186</v>
      </c>
      <c r="G7" s="38">
        <f t="shared" ref="G7:G56" si="3">SUM(K7+M7+O7+Q7+S7+U7+W7+Y7+AA7+AC7+AE7+AG7+AI7+AK7+AM7+AO7+AQ7+AS7+AU7+AW7+AY7+BA7+BC7+BE7+BG7+BI7+BK7+BM7)</f>
        <v>0</v>
      </c>
      <c r="H7" s="38">
        <f t="shared" si="1"/>
        <v>49</v>
      </c>
      <c r="I7" s="44"/>
      <c r="J7" s="44">
        <v>135</v>
      </c>
      <c r="K7" s="44"/>
      <c r="L7" s="44"/>
      <c r="M7" s="44"/>
      <c r="N7" s="44">
        <v>3</v>
      </c>
      <c r="O7" s="44"/>
      <c r="P7" s="44"/>
      <c r="Q7" s="44"/>
      <c r="R7" s="44"/>
      <c r="S7" s="44"/>
      <c r="T7" s="44">
        <v>3</v>
      </c>
      <c r="U7" s="44"/>
      <c r="V7" s="44"/>
      <c r="W7" s="44"/>
      <c r="X7" s="44"/>
      <c r="Y7" s="44"/>
      <c r="Z7" s="44">
        <v>3</v>
      </c>
      <c r="AA7" s="44"/>
      <c r="AB7" s="44">
        <v>5</v>
      </c>
      <c r="AC7" s="44"/>
      <c r="AD7" s="44"/>
      <c r="AE7" s="44"/>
      <c r="AF7" s="44"/>
      <c r="AG7" s="44"/>
      <c r="AH7" s="44">
        <v>5</v>
      </c>
      <c r="AI7" s="44"/>
      <c r="AJ7" s="44"/>
      <c r="AK7" s="44"/>
      <c r="AL7" s="44"/>
      <c r="AM7" s="44"/>
      <c r="AN7" s="44">
        <v>5</v>
      </c>
      <c r="AO7" s="44"/>
      <c r="AP7" s="44"/>
      <c r="AQ7" s="44"/>
      <c r="AR7" s="44">
        <v>4</v>
      </c>
      <c r="AS7" s="44"/>
      <c r="AT7" s="44"/>
      <c r="AU7" s="44"/>
      <c r="AV7" s="44"/>
      <c r="AW7" s="44"/>
      <c r="AX7" s="44">
        <v>4</v>
      </c>
      <c r="AY7" s="44"/>
      <c r="AZ7" s="44">
        <v>4</v>
      </c>
      <c r="BA7" s="44"/>
      <c r="BB7" s="44"/>
      <c r="BC7" s="44"/>
      <c r="BD7" s="44"/>
      <c r="BE7" s="52"/>
      <c r="BF7" s="52">
        <v>5</v>
      </c>
      <c r="BG7" s="44"/>
      <c r="BH7" s="44">
        <v>4</v>
      </c>
      <c r="BI7" s="44"/>
      <c r="BJ7" s="44"/>
      <c r="BK7" s="44"/>
      <c r="BL7" s="44"/>
      <c r="BM7" s="44"/>
      <c r="BN7" s="44">
        <v>4</v>
      </c>
      <c r="BO7" s="44"/>
      <c r="BP7" s="22">
        <v>2</v>
      </c>
      <c r="BQ7" s="60"/>
      <c r="BR7" s="61">
        <f t="shared" ref="BR7:BR56" si="4">SUM(K7:BN7)</f>
        <v>49</v>
      </c>
      <c r="BS7" s="62">
        <v>200</v>
      </c>
      <c r="BT7" s="63">
        <f t="shared" ref="BT7:BT56" si="5">BR7/BS7</f>
        <v>0.245</v>
      </c>
      <c r="BU7" s="60"/>
      <c r="BV7" s="69"/>
      <c r="BW7" s="71"/>
      <c r="BX7" s="5">
        <f t="shared" ref="BX7:BX56" si="6">G7+H7</f>
        <v>49</v>
      </c>
    </row>
    <row r="8" s="2" customFormat="1" ht="17.6" spans="1:76">
      <c r="A8" s="25"/>
      <c r="B8" s="22">
        <v>3</v>
      </c>
      <c r="C8" s="23" t="s">
        <v>85</v>
      </c>
      <c r="D8" s="24" t="s">
        <v>82</v>
      </c>
      <c r="E8" s="39" t="s">
        <v>83</v>
      </c>
      <c r="F8" s="40">
        <f t="shared" si="2"/>
        <v>138</v>
      </c>
      <c r="G8" s="38">
        <f t="shared" si="3"/>
        <v>0</v>
      </c>
      <c r="H8" s="38">
        <f t="shared" si="1"/>
        <v>23</v>
      </c>
      <c r="I8" s="44"/>
      <c r="J8" s="44">
        <v>114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>
        <v>3</v>
      </c>
      <c r="AA8" s="44"/>
      <c r="AB8" s="44"/>
      <c r="AC8" s="44"/>
      <c r="AD8" s="44"/>
      <c r="AE8" s="44"/>
      <c r="AF8" s="44"/>
      <c r="AG8" s="44"/>
      <c r="AH8" s="44"/>
      <c r="AI8" s="44"/>
      <c r="AJ8" s="44">
        <v>3</v>
      </c>
      <c r="AK8" s="44"/>
      <c r="AL8" s="44"/>
      <c r="AM8" s="44"/>
      <c r="AN8" s="44">
        <v>4</v>
      </c>
      <c r="AO8" s="44"/>
      <c r="AP8" s="44"/>
      <c r="AQ8" s="44"/>
      <c r="AR8" s="44">
        <v>5</v>
      </c>
      <c r="AS8" s="44"/>
      <c r="AT8" s="44">
        <v>4</v>
      </c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52"/>
      <c r="BF8" s="52">
        <v>4</v>
      </c>
      <c r="BG8" s="44"/>
      <c r="BH8" s="44"/>
      <c r="BI8" s="44"/>
      <c r="BJ8" s="44"/>
      <c r="BK8" s="44"/>
      <c r="BL8" s="44"/>
      <c r="BM8" s="44"/>
      <c r="BN8" s="44"/>
      <c r="BO8" s="44"/>
      <c r="BP8" s="22">
        <v>1</v>
      </c>
      <c r="BQ8" s="60"/>
      <c r="BR8" s="61">
        <f t="shared" si="4"/>
        <v>23</v>
      </c>
      <c r="BS8" s="62">
        <v>150</v>
      </c>
      <c r="BT8" s="63">
        <f t="shared" si="5"/>
        <v>0.153333333333333</v>
      </c>
      <c r="BU8" s="60"/>
      <c r="BV8" s="69"/>
      <c r="BW8" s="71"/>
      <c r="BX8" s="5">
        <f t="shared" si="6"/>
        <v>23</v>
      </c>
    </row>
    <row r="9" s="2" customFormat="1" ht="17.6" spans="1:76">
      <c r="A9" s="25"/>
      <c r="B9" s="22">
        <v>4</v>
      </c>
      <c r="C9" s="23" t="s">
        <v>86</v>
      </c>
      <c r="D9" s="24" t="s">
        <v>82</v>
      </c>
      <c r="E9" s="39" t="s">
        <v>83</v>
      </c>
      <c r="F9" s="40">
        <f t="shared" si="2"/>
        <v>185</v>
      </c>
      <c r="G9" s="38">
        <f t="shared" si="3"/>
        <v>0</v>
      </c>
      <c r="H9" s="38">
        <f t="shared" si="1"/>
        <v>35</v>
      </c>
      <c r="I9" s="44"/>
      <c r="J9" s="44">
        <v>148</v>
      </c>
      <c r="K9" s="44"/>
      <c r="L9" s="44"/>
      <c r="M9" s="44"/>
      <c r="N9" s="44"/>
      <c r="O9" s="44"/>
      <c r="P9" s="44"/>
      <c r="Q9" s="44"/>
      <c r="R9" s="44">
        <v>4</v>
      </c>
      <c r="S9" s="44"/>
      <c r="T9" s="44"/>
      <c r="U9" s="44"/>
      <c r="V9" s="44"/>
      <c r="W9" s="44"/>
      <c r="X9" s="44"/>
      <c r="Y9" s="44"/>
      <c r="Z9" s="44">
        <v>3</v>
      </c>
      <c r="AA9" s="44"/>
      <c r="AB9" s="44"/>
      <c r="AC9" s="44"/>
      <c r="AD9" s="44"/>
      <c r="AE9" s="44"/>
      <c r="AF9" s="44"/>
      <c r="AG9" s="44"/>
      <c r="AH9" s="44">
        <v>5</v>
      </c>
      <c r="AI9" s="44"/>
      <c r="AJ9" s="44">
        <v>4</v>
      </c>
      <c r="AK9" s="44"/>
      <c r="AL9" s="44"/>
      <c r="AM9" s="44"/>
      <c r="AN9" s="44">
        <v>4</v>
      </c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>
        <v>4</v>
      </c>
      <c r="BA9" s="44"/>
      <c r="BB9" s="44">
        <v>3</v>
      </c>
      <c r="BC9" s="44"/>
      <c r="BD9" s="44">
        <v>3</v>
      </c>
      <c r="BE9" s="52"/>
      <c r="BF9" s="52">
        <v>5</v>
      </c>
      <c r="BG9" s="44"/>
      <c r="BH9" s="44"/>
      <c r="BI9" s="44"/>
      <c r="BJ9" s="44"/>
      <c r="BK9" s="44"/>
      <c r="BL9" s="44"/>
      <c r="BM9" s="44"/>
      <c r="BN9" s="44"/>
      <c r="BO9" s="44"/>
      <c r="BP9" s="22">
        <v>2</v>
      </c>
      <c r="BQ9" s="60"/>
      <c r="BR9" s="61">
        <f t="shared" si="4"/>
        <v>35</v>
      </c>
      <c r="BS9" s="62">
        <v>200</v>
      </c>
      <c r="BT9" s="63">
        <f t="shared" si="5"/>
        <v>0.175</v>
      </c>
      <c r="BU9" s="60"/>
      <c r="BV9" s="69"/>
      <c r="BW9" s="71"/>
      <c r="BX9" s="5">
        <f t="shared" si="6"/>
        <v>35</v>
      </c>
    </row>
    <row r="10" s="2" customFormat="1" ht="17.6" spans="1:76">
      <c r="A10" s="25"/>
      <c r="B10" s="22">
        <v>5</v>
      </c>
      <c r="C10" s="23" t="s">
        <v>87</v>
      </c>
      <c r="D10" s="24" t="s">
        <v>82</v>
      </c>
      <c r="E10" s="39" t="s">
        <v>83</v>
      </c>
      <c r="F10" s="40">
        <f t="shared" si="2"/>
        <v>233</v>
      </c>
      <c r="G10" s="38">
        <f t="shared" si="3"/>
        <v>0</v>
      </c>
      <c r="H10" s="38">
        <f t="shared" si="1"/>
        <v>52</v>
      </c>
      <c r="I10" s="44"/>
      <c r="J10" s="44">
        <v>178</v>
      </c>
      <c r="K10" s="44"/>
      <c r="L10" s="44">
        <v>3</v>
      </c>
      <c r="M10" s="44"/>
      <c r="N10" s="44"/>
      <c r="O10" s="44"/>
      <c r="P10" s="44">
        <v>2</v>
      </c>
      <c r="Q10" s="44"/>
      <c r="R10" s="44"/>
      <c r="S10" s="44"/>
      <c r="T10" s="44"/>
      <c r="U10" s="44"/>
      <c r="V10" s="44">
        <v>3</v>
      </c>
      <c r="W10" s="44"/>
      <c r="X10" s="44">
        <v>3</v>
      </c>
      <c r="Y10" s="44"/>
      <c r="Z10" s="44">
        <v>4</v>
      </c>
      <c r="AA10" s="44"/>
      <c r="AB10" s="44"/>
      <c r="AC10" s="44"/>
      <c r="AD10" s="44"/>
      <c r="AE10" s="44"/>
      <c r="AF10" s="44">
        <v>5</v>
      </c>
      <c r="AG10" s="44"/>
      <c r="AH10" s="44">
        <v>5</v>
      </c>
      <c r="AI10" s="44"/>
      <c r="AJ10" s="44">
        <v>4</v>
      </c>
      <c r="AK10" s="44"/>
      <c r="AL10" s="44">
        <v>4</v>
      </c>
      <c r="AM10" s="44"/>
      <c r="AN10" s="44">
        <v>5</v>
      </c>
      <c r="AO10" s="44"/>
      <c r="AP10" s="44">
        <v>4</v>
      </c>
      <c r="AQ10" s="44"/>
      <c r="AR10" s="44"/>
      <c r="AS10" s="44"/>
      <c r="AT10" s="44"/>
      <c r="AU10" s="44"/>
      <c r="AV10" s="44"/>
      <c r="AW10" s="44"/>
      <c r="AX10" s="44"/>
      <c r="AY10" s="44"/>
      <c r="AZ10" s="44">
        <v>4</v>
      </c>
      <c r="BA10" s="44"/>
      <c r="BB10" s="44"/>
      <c r="BC10" s="44"/>
      <c r="BD10" s="44">
        <v>3</v>
      </c>
      <c r="BE10" s="52"/>
      <c r="BF10" s="52"/>
      <c r="BG10" s="44"/>
      <c r="BH10" s="44"/>
      <c r="BI10" s="44"/>
      <c r="BJ10" s="44"/>
      <c r="BK10" s="44"/>
      <c r="BL10" s="44">
        <v>3</v>
      </c>
      <c r="BM10" s="44"/>
      <c r="BN10" s="44"/>
      <c r="BO10" s="44"/>
      <c r="BP10" s="22">
        <v>3</v>
      </c>
      <c r="BQ10" s="60"/>
      <c r="BR10" s="61">
        <f t="shared" si="4"/>
        <v>52</v>
      </c>
      <c r="BS10" s="62">
        <v>253</v>
      </c>
      <c r="BT10" s="63">
        <f t="shared" si="5"/>
        <v>0.205533596837945</v>
      </c>
      <c r="BU10" s="60"/>
      <c r="BV10" s="69"/>
      <c r="BW10" s="72"/>
      <c r="BX10" s="5">
        <f t="shared" si="6"/>
        <v>52</v>
      </c>
    </row>
    <row r="11" s="2" customFormat="1" ht="17.6" spans="1:76">
      <c r="A11" s="21" t="s">
        <v>88</v>
      </c>
      <c r="B11" s="22">
        <v>6</v>
      </c>
      <c r="C11" s="23" t="s">
        <v>89</v>
      </c>
      <c r="D11" s="24" t="s">
        <v>82</v>
      </c>
      <c r="E11" s="39" t="s">
        <v>83</v>
      </c>
      <c r="F11" s="40">
        <f t="shared" si="2"/>
        <v>161</v>
      </c>
      <c r="G11" s="38">
        <f t="shared" si="3"/>
        <v>0</v>
      </c>
      <c r="H11" s="38">
        <f t="shared" si="1"/>
        <v>33</v>
      </c>
      <c r="I11" s="44"/>
      <c r="J11" s="44">
        <v>127</v>
      </c>
      <c r="K11" s="44"/>
      <c r="L11" s="44"/>
      <c r="M11" s="44"/>
      <c r="N11" s="44"/>
      <c r="O11" s="44"/>
      <c r="P11" s="44"/>
      <c r="Q11" s="44"/>
      <c r="R11" s="44">
        <v>4</v>
      </c>
      <c r="S11" s="44"/>
      <c r="T11" s="44">
        <v>3</v>
      </c>
      <c r="U11" s="44"/>
      <c r="V11" s="44"/>
      <c r="W11" s="44"/>
      <c r="X11" s="44">
        <v>3</v>
      </c>
      <c r="Y11" s="44"/>
      <c r="Z11" s="44">
        <v>4</v>
      </c>
      <c r="AA11" s="44"/>
      <c r="AB11" s="44"/>
      <c r="AC11" s="44"/>
      <c r="AD11" s="44"/>
      <c r="AE11" s="44"/>
      <c r="AF11" s="44"/>
      <c r="AG11" s="44"/>
      <c r="AH11" s="44">
        <v>5</v>
      </c>
      <c r="AI11" s="44"/>
      <c r="AJ11" s="44"/>
      <c r="AK11" s="44"/>
      <c r="AL11" s="44"/>
      <c r="AM11" s="44"/>
      <c r="AN11" s="44">
        <v>5</v>
      </c>
      <c r="AO11" s="44"/>
      <c r="AP11" s="44"/>
      <c r="AQ11" s="44"/>
      <c r="AR11" s="44"/>
      <c r="AS11" s="44"/>
      <c r="AT11" s="44"/>
      <c r="AU11" s="44"/>
      <c r="AV11" s="44">
        <v>5</v>
      </c>
      <c r="AW11" s="44"/>
      <c r="AX11" s="44"/>
      <c r="AY11" s="44"/>
      <c r="AZ11" s="44"/>
      <c r="BA11" s="44"/>
      <c r="BB11" s="44"/>
      <c r="BC11" s="44"/>
      <c r="BD11" s="44"/>
      <c r="BE11" s="52"/>
      <c r="BF11" s="52">
        <v>4</v>
      </c>
      <c r="BG11" s="44"/>
      <c r="BH11" s="44"/>
      <c r="BI11" s="44"/>
      <c r="BJ11" s="44"/>
      <c r="BK11" s="44"/>
      <c r="BL11" s="44"/>
      <c r="BM11" s="44"/>
      <c r="BN11" s="44"/>
      <c r="BO11" s="44"/>
      <c r="BP11" s="22">
        <v>1</v>
      </c>
      <c r="BQ11" s="60"/>
      <c r="BR11" s="61">
        <f t="shared" si="4"/>
        <v>33</v>
      </c>
      <c r="BS11" s="62">
        <v>175</v>
      </c>
      <c r="BT11" s="63">
        <f t="shared" si="5"/>
        <v>0.188571428571429</v>
      </c>
      <c r="BU11" s="68">
        <f>SUM(BR11:BR15)</f>
        <v>143</v>
      </c>
      <c r="BV11" s="73">
        <v>665</v>
      </c>
      <c r="BW11" s="74">
        <f>BU11/BV11</f>
        <v>0.215037593984962</v>
      </c>
      <c r="BX11" s="5">
        <f t="shared" si="6"/>
        <v>33</v>
      </c>
    </row>
    <row r="12" s="2" customFormat="1" ht="17.6" spans="1:76">
      <c r="A12" s="25"/>
      <c r="B12" s="22">
        <v>7</v>
      </c>
      <c r="C12" s="23" t="s">
        <v>90</v>
      </c>
      <c r="D12" s="24" t="s">
        <v>82</v>
      </c>
      <c r="E12" s="39" t="s">
        <v>83</v>
      </c>
      <c r="F12" s="40">
        <f t="shared" si="2"/>
        <v>240</v>
      </c>
      <c r="G12" s="38">
        <f t="shared" si="3"/>
        <v>0</v>
      </c>
      <c r="H12" s="38">
        <f t="shared" si="1"/>
        <v>50</v>
      </c>
      <c r="I12" s="44"/>
      <c r="J12" s="44">
        <v>188</v>
      </c>
      <c r="K12" s="44"/>
      <c r="L12" s="44"/>
      <c r="M12" s="44"/>
      <c r="N12" s="44"/>
      <c r="O12" s="44"/>
      <c r="P12" s="44">
        <v>2</v>
      </c>
      <c r="Q12" s="44"/>
      <c r="R12" s="44">
        <v>4</v>
      </c>
      <c r="S12" s="44"/>
      <c r="T12" s="44"/>
      <c r="U12" s="44"/>
      <c r="V12" s="44">
        <v>3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>
        <v>5</v>
      </c>
      <c r="AI12" s="44"/>
      <c r="AJ12" s="44">
        <v>3</v>
      </c>
      <c r="AK12" s="44"/>
      <c r="AL12" s="44"/>
      <c r="AM12" s="44"/>
      <c r="AN12" s="44">
        <v>5</v>
      </c>
      <c r="AO12" s="44"/>
      <c r="AP12" s="44">
        <v>4</v>
      </c>
      <c r="AQ12" s="44"/>
      <c r="AR12" s="44"/>
      <c r="AS12" s="44"/>
      <c r="AT12" s="44"/>
      <c r="AU12" s="44"/>
      <c r="AV12" s="44"/>
      <c r="AW12" s="44"/>
      <c r="AX12" s="44">
        <v>3</v>
      </c>
      <c r="AY12" s="44"/>
      <c r="AZ12" s="44">
        <v>5</v>
      </c>
      <c r="BA12" s="44"/>
      <c r="BB12" s="44">
        <v>5</v>
      </c>
      <c r="BC12" s="44"/>
      <c r="BD12" s="44">
        <v>3</v>
      </c>
      <c r="BE12" s="52"/>
      <c r="BF12" s="52">
        <v>4</v>
      </c>
      <c r="BG12" s="44"/>
      <c r="BH12" s="44">
        <v>4</v>
      </c>
      <c r="BI12" s="44"/>
      <c r="BJ12" s="44"/>
      <c r="BK12" s="44"/>
      <c r="BL12" s="44"/>
      <c r="BM12" s="44"/>
      <c r="BN12" s="44"/>
      <c r="BO12" s="44"/>
      <c r="BP12" s="22">
        <v>2</v>
      </c>
      <c r="BQ12" s="60"/>
      <c r="BR12" s="61">
        <f t="shared" si="4"/>
        <v>50</v>
      </c>
      <c r="BS12" s="62">
        <v>260</v>
      </c>
      <c r="BT12" s="63">
        <f t="shared" si="5"/>
        <v>0.192307692307692</v>
      </c>
      <c r="BU12" s="60"/>
      <c r="BV12" s="75"/>
      <c r="BW12" s="76"/>
      <c r="BX12" s="5">
        <f t="shared" si="6"/>
        <v>50</v>
      </c>
    </row>
    <row r="13" s="2" customFormat="1" ht="29" spans="1:76">
      <c r="A13" s="25"/>
      <c r="B13" s="22">
        <v>8</v>
      </c>
      <c r="C13" s="23" t="s">
        <v>91</v>
      </c>
      <c r="D13" s="24" t="s">
        <v>82</v>
      </c>
      <c r="E13" s="39" t="s">
        <v>83</v>
      </c>
      <c r="F13" s="40">
        <f t="shared" si="2"/>
        <v>36</v>
      </c>
      <c r="G13" s="38">
        <f t="shared" si="3"/>
        <v>0</v>
      </c>
      <c r="H13" s="38">
        <f t="shared" si="1"/>
        <v>0</v>
      </c>
      <c r="I13" s="44"/>
      <c r="J13" s="44">
        <v>36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52"/>
      <c r="BF13" s="52"/>
      <c r="BG13" s="44"/>
      <c r="BH13" s="44"/>
      <c r="BI13" s="44"/>
      <c r="BJ13" s="44"/>
      <c r="BK13" s="44"/>
      <c r="BL13" s="44"/>
      <c r="BM13" s="44"/>
      <c r="BN13" s="44"/>
      <c r="BO13" s="44"/>
      <c r="BP13" s="22">
        <v>0</v>
      </c>
      <c r="BQ13" s="60"/>
      <c r="BR13" s="61">
        <f t="shared" si="4"/>
        <v>0</v>
      </c>
      <c r="BS13" s="62">
        <v>40</v>
      </c>
      <c r="BT13" s="63">
        <f t="shared" si="5"/>
        <v>0</v>
      </c>
      <c r="BU13" s="60"/>
      <c r="BV13" s="75"/>
      <c r="BW13" s="76"/>
      <c r="BX13" s="5">
        <f t="shared" si="6"/>
        <v>0</v>
      </c>
    </row>
    <row r="14" s="2" customFormat="1" ht="17.6" spans="1:76">
      <c r="A14" s="25"/>
      <c r="B14" s="22">
        <v>9</v>
      </c>
      <c r="C14" s="23" t="s">
        <v>92</v>
      </c>
      <c r="D14" s="24" t="s">
        <v>82</v>
      </c>
      <c r="E14" s="39" t="s">
        <v>83</v>
      </c>
      <c r="F14" s="40">
        <f t="shared" si="2"/>
        <v>89</v>
      </c>
      <c r="G14" s="38">
        <f t="shared" si="3"/>
        <v>0</v>
      </c>
      <c r="H14" s="38">
        <f t="shared" si="1"/>
        <v>28</v>
      </c>
      <c r="I14" s="44"/>
      <c r="J14" s="44">
        <v>60</v>
      </c>
      <c r="K14" s="44"/>
      <c r="L14" s="44"/>
      <c r="M14" s="44"/>
      <c r="N14" s="44"/>
      <c r="O14" s="44"/>
      <c r="P14" s="44"/>
      <c r="Q14" s="44"/>
      <c r="R14" s="44"/>
      <c r="S14" s="44"/>
      <c r="T14" s="44">
        <v>4</v>
      </c>
      <c r="U14" s="44"/>
      <c r="V14" s="44"/>
      <c r="W14" s="44"/>
      <c r="X14" s="44"/>
      <c r="Y14" s="44"/>
      <c r="Z14" s="44">
        <v>3</v>
      </c>
      <c r="AA14" s="44"/>
      <c r="AB14" s="44"/>
      <c r="AC14" s="44"/>
      <c r="AD14" s="44">
        <v>4</v>
      </c>
      <c r="AE14" s="44"/>
      <c r="AF14" s="44"/>
      <c r="AG14" s="44"/>
      <c r="AH14" s="44">
        <v>5</v>
      </c>
      <c r="AI14" s="44"/>
      <c r="AJ14" s="44"/>
      <c r="AK14" s="44"/>
      <c r="AL14" s="44"/>
      <c r="AM14" s="44"/>
      <c r="AN14" s="44">
        <v>4</v>
      </c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52"/>
      <c r="BF14" s="52">
        <v>4</v>
      </c>
      <c r="BG14" s="44"/>
      <c r="BH14" s="44"/>
      <c r="BI14" s="44"/>
      <c r="BJ14" s="44"/>
      <c r="BK14" s="44"/>
      <c r="BL14" s="44"/>
      <c r="BM14" s="44"/>
      <c r="BN14" s="44">
        <v>4</v>
      </c>
      <c r="BO14" s="44"/>
      <c r="BP14" s="22">
        <v>1</v>
      </c>
      <c r="BQ14" s="60"/>
      <c r="BR14" s="61">
        <f t="shared" si="4"/>
        <v>28</v>
      </c>
      <c r="BS14" s="62">
        <v>95</v>
      </c>
      <c r="BT14" s="63">
        <f t="shared" si="5"/>
        <v>0.294736842105263</v>
      </c>
      <c r="BU14" s="60"/>
      <c r="BV14" s="75"/>
      <c r="BW14" s="76"/>
      <c r="BX14" s="5">
        <f t="shared" si="6"/>
        <v>28</v>
      </c>
    </row>
    <row r="15" s="2" customFormat="1" ht="17.6" spans="1:76">
      <c r="A15" s="25"/>
      <c r="B15" s="22">
        <v>10</v>
      </c>
      <c r="C15" s="23" t="s">
        <v>93</v>
      </c>
      <c r="D15" s="24" t="s">
        <v>82</v>
      </c>
      <c r="E15" s="39" t="s">
        <v>83</v>
      </c>
      <c r="F15" s="40">
        <f t="shared" si="2"/>
        <v>89</v>
      </c>
      <c r="G15" s="38">
        <f t="shared" si="3"/>
        <v>0</v>
      </c>
      <c r="H15" s="38">
        <f t="shared" si="1"/>
        <v>32</v>
      </c>
      <c r="I15" s="44"/>
      <c r="J15" s="44">
        <v>56</v>
      </c>
      <c r="K15" s="44"/>
      <c r="L15" s="44"/>
      <c r="M15" s="44"/>
      <c r="N15" s="44"/>
      <c r="O15" s="44"/>
      <c r="P15" s="44"/>
      <c r="Q15" s="44"/>
      <c r="R15" s="44"/>
      <c r="S15" s="44"/>
      <c r="T15" s="44">
        <v>3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>
        <v>3</v>
      </c>
      <c r="AI15" s="44"/>
      <c r="AJ15" s="44"/>
      <c r="AK15" s="44"/>
      <c r="AL15" s="44"/>
      <c r="AM15" s="44"/>
      <c r="AN15" s="44">
        <v>4</v>
      </c>
      <c r="AO15" s="44"/>
      <c r="AP15" s="44"/>
      <c r="AQ15" s="44"/>
      <c r="AR15" s="44">
        <v>3</v>
      </c>
      <c r="AS15" s="44"/>
      <c r="AT15" s="44"/>
      <c r="AU15" s="44"/>
      <c r="AV15" s="44">
        <v>4</v>
      </c>
      <c r="AW15" s="44"/>
      <c r="AX15" s="44"/>
      <c r="AY15" s="44"/>
      <c r="AZ15" s="44">
        <v>4</v>
      </c>
      <c r="BA15" s="44"/>
      <c r="BB15" s="44">
        <v>3</v>
      </c>
      <c r="BC15" s="44"/>
      <c r="BD15" s="44"/>
      <c r="BE15" s="52"/>
      <c r="BF15" s="52">
        <v>4</v>
      </c>
      <c r="BG15" s="44"/>
      <c r="BH15" s="44"/>
      <c r="BI15" s="44"/>
      <c r="BJ15" s="44"/>
      <c r="BK15" s="44"/>
      <c r="BL15" s="44"/>
      <c r="BM15" s="44"/>
      <c r="BN15" s="44">
        <v>4</v>
      </c>
      <c r="BO15" s="44"/>
      <c r="BP15" s="22">
        <v>1</v>
      </c>
      <c r="BQ15" s="60"/>
      <c r="BR15" s="61">
        <f t="shared" si="4"/>
        <v>32</v>
      </c>
      <c r="BS15" s="62">
        <v>95</v>
      </c>
      <c r="BT15" s="63">
        <f t="shared" si="5"/>
        <v>0.336842105263158</v>
      </c>
      <c r="BU15" s="60"/>
      <c r="BV15" s="77"/>
      <c r="BW15" s="78"/>
      <c r="BX15" s="5">
        <f t="shared" si="6"/>
        <v>32</v>
      </c>
    </row>
    <row r="16" s="2" customFormat="1" ht="29" spans="1:76">
      <c r="A16" s="21" t="s">
        <v>94</v>
      </c>
      <c r="B16" s="22">
        <v>11</v>
      </c>
      <c r="C16" s="23" t="s">
        <v>95</v>
      </c>
      <c r="D16" s="24" t="s">
        <v>82</v>
      </c>
      <c r="E16" s="39" t="s">
        <v>83</v>
      </c>
      <c r="F16" s="40">
        <f t="shared" si="2"/>
        <v>325</v>
      </c>
      <c r="G16" s="38">
        <f t="shared" si="3"/>
        <v>0</v>
      </c>
      <c r="H16" s="38">
        <f t="shared" si="1"/>
        <v>71</v>
      </c>
      <c r="I16" s="44"/>
      <c r="J16" s="44">
        <v>235</v>
      </c>
      <c r="K16" s="44"/>
      <c r="L16" s="44"/>
      <c r="M16" s="44"/>
      <c r="N16" s="44">
        <v>2</v>
      </c>
      <c r="O16" s="44"/>
      <c r="P16" s="44"/>
      <c r="Q16" s="44"/>
      <c r="R16" s="44">
        <v>5</v>
      </c>
      <c r="S16" s="44"/>
      <c r="T16" s="44">
        <v>3</v>
      </c>
      <c r="U16" s="44"/>
      <c r="V16" s="44">
        <v>3</v>
      </c>
      <c r="W16" s="44"/>
      <c r="X16" s="44">
        <v>3</v>
      </c>
      <c r="Y16" s="44"/>
      <c r="Z16" s="44">
        <v>3</v>
      </c>
      <c r="AA16" s="44"/>
      <c r="AB16" s="44">
        <v>4</v>
      </c>
      <c r="AC16" s="44"/>
      <c r="AD16" s="44"/>
      <c r="AE16" s="44"/>
      <c r="AF16" s="44"/>
      <c r="AG16" s="44"/>
      <c r="AH16" s="44">
        <v>5</v>
      </c>
      <c r="AI16" s="44"/>
      <c r="AJ16" s="44">
        <v>5</v>
      </c>
      <c r="AK16" s="44"/>
      <c r="AL16" s="44">
        <v>3</v>
      </c>
      <c r="AM16" s="44"/>
      <c r="AN16" s="44">
        <v>5</v>
      </c>
      <c r="AO16" s="44"/>
      <c r="AP16" s="44"/>
      <c r="AQ16" s="44"/>
      <c r="AR16" s="44">
        <v>5</v>
      </c>
      <c r="AS16" s="44"/>
      <c r="AT16" s="44">
        <v>4</v>
      </c>
      <c r="AU16" s="44"/>
      <c r="AV16" s="44"/>
      <c r="AW16" s="44"/>
      <c r="AX16" s="44">
        <v>3</v>
      </c>
      <c r="AY16" s="44"/>
      <c r="AZ16" s="44">
        <v>5</v>
      </c>
      <c r="BA16" s="44"/>
      <c r="BB16" s="44">
        <v>4</v>
      </c>
      <c r="BC16" s="44"/>
      <c r="BD16" s="44"/>
      <c r="BE16" s="52"/>
      <c r="BF16" s="52">
        <v>4</v>
      </c>
      <c r="BG16" s="44"/>
      <c r="BH16" s="44">
        <v>5</v>
      </c>
      <c r="BI16" s="44"/>
      <c r="BJ16" s="44"/>
      <c r="BK16" s="44"/>
      <c r="BL16" s="44"/>
      <c r="BM16" s="44"/>
      <c r="BN16" s="44"/>
      <c r="BO16" s="44"/>
      <c r="BP16" s="22">
        <v>2</v>
      </c>
      <c r="BQ16" s="60">
        <v>17</v>
      </c>
      <c r="BR16" s="61">
        <f t="shared" si="4"/>
        <v>71</v>
      </c>
      <c r="BS16" s="62">
        <v>333</v>
      </c>
      <c r="BT16" s="63">
        <f t="shared" si="5"/>
        <v>0.213213213213213</v>
      </c>
      <c r="BU16" s="68">
        <f>SUM(BR16:BR20)</f>
        <v>179</v>
      </c>
      <c r="BV16" s="73">
        <v>855</v>
      </c>
      <c r="BW16" s="74">
        <f>BU16/BV16</f>
        <v>0.209356725146199</v>
      </c>
      <c r="BX16" s="5">
        <f t="shared" si="6"/>
        <v>71</v>
      </c>
    </row>
    <row r="17" s="2" customFormat="1" ht="17.6" spans="1:76">
      <c r="A17" s="25"/>
      <c r="B17" s="22">
        <v>12</v>
      </c>
      <c r="C17" s="23" t="s">
        <v>96</v>
      </c>
      <c r="D17" s="24" t="s">
        <v>82</v>
      </c>
      <c r="E17" s="39" t="s">
        <v>83</v>
      </c>
      <c r="F17" s="40">
        <f t="shared" si="2"/>
        <v>131</v>
      </c>
      <c r="G17" s="38">
        <f t="shared" si="3"/>
        <v>0</v>
      </c>
      <c r="H17" s="38">
        <f t="shared" si="1"/>
        <v>28</v>
      </c>
      <c r="I17" s="44"/>
      <c r="J17" s="44">
        <v>102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>
        <v>3</v>
      </c>
      <c r="AA17" s="44"/>
      <c r="AB17" s="44"/>
      <c r="AC17" s="44"/>
      <c r="AD17" s="44"/>
      <c r="AE17" s="44"/>
      <c r="AF17" s="44"/>
      <c r="AG17" s="44"/>
      <c r="AH17" s="44"/>
      <c r="AI17" s="44"/>
      <c r="AJ17" s="44">
        <v>4</v>
      </c>
      <c r="AK17" s="44"/>
      <c r="AL17" s="44"/>
      <c r="AM17" s="44"/>
      <c r="AN17" s="44">
        <v>5</v>
      </c>
      <c r="AO17" s="44"/>
      <c r="AP17" s="44">
        <v>4</v>
      </c>
      <c r="AQ17" s="44"/>
      <c r="AR17" s="44">
        <v>5</v>
      </c>
      <c r="AS17" s="44"/>
      <c r="AT17" s="44"/>
      <c r="AU17" s="44"/>
      <c r="AV17" s="44"/>
      <c r="AW17" s="44"/>
      <c r="AX17" s="44"/>
      <c r="AY17" s="44"/>
      <c r="AZ17" s="44"/>
      <c r="BA17" s="44"/>
      <c r="BB17" s="44">
        <v>4</v>
      </c>
      <c r="BC17" s="44"/>
      <c r="BD17" s="44">
        <v>3</v>
      </c>
      <c r="BE17" s="52"/>
      <c r="BF17" s="52"/>
      <c r="BG17" s="44"/>
      <c r="BH17" s="44"/>
      <c r="BI17" s="44"/>
      <c r="BJ17" s="44"/>
      <c r="BK17" s="44"/>
      <c r="BL17" s="44"/>
      <c r="BM17" s="44"/>
      <c r="BN17" s="44"/>
      <c r="BO17" s="44"/>
      <c r="BP17" s="22">
        <v>1</v>
      </c>
      <c r="BQ17" s="60"/>
      <c r="BR17" s="61">
        <f t="shared" si="4"/>
        <v>28</v>
      </c>
      <c r="BS17" s="62">
        <v>142</v>
      </c>
      <c r="BT17" s="63">
        <f t="shared" si="5"/>
        <v>0.197183098591549</v>
      </c>
      <c r="BU17" s="60"/>
      <c r="BV17" s="75"/>
      <c r="BW17" s="76"/>
      <c r="BX17" s="5">
        <f t="shared" si="6"/>
        <v>28</v>
      </c>
    </row>
    <row r="18" s="2" customFormat="1" ht="17.6" spans="1:76">
      <c r="A18" s="25"/>
      <c r="B18" s="22">
        <v>13</v>
      </c>
      <c r="C18" s="23" t="s">
        <v>97</v>
      </c>
      <c r="D18" s="24" t="s">
        <v>82</v>
      </c>
      <c r="E18" s="39" t="s">
        <v>83</v>
      </c>
      <c r="F18" s="40">
        <f t="shared" si="2"/>
        <v>88</v>
      </c>
      <c r="G18" s="38">
        <f t="shared" si="3"/>
        <v>0</v>
      </c>
      <c r="H18" s="38">
        <f t="shared" si="1"/>
        <v>21</v>
      </c>
      <c r="I18" s="44"/>
      <c r="J18" s="44">
        <v>66</v>
      </c>
      <c r="K18" s="44"/>
      <c r="L18" s="44"/>
      <c r="M18" s="44"/>
      <c r="N18" s="44"/>
      <c r="O18" s="44"/>
      <c r="P18" s="44"/>
      <c r="Q18" s="44"/>
      <c r="R18" s="44">
        <v>4</v>
      </c>
      <c r="S18" s="44"/>
      <c r="T18" s="44">
        <v>3</v>
      </c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>
        <v>4</v>
      </c>
      <c r="AW18" s="44"/>
      <c r="AX18" s="44"/>
      <c r="AY18" s="44"/>
      <c r="AZ18" s="44">
        <v>3</v>
      </c>
      <c r="BA18" s="44"/>
      <c r="BB18" s="44"/>
      <c r="BC18" s="44"/>
      <c r="BD18" s="44"/>
      <c r="BE18" s="52"/>
      <c r="BF18" s="52">
        <v>4</v>
      </c>
      <c r="BG18" s="44"/>
      <c r="BH18" s="44"/>
      <c r="BI18" s="44"/>
      <c r="BJ18" s="44"/>
      <c r="BK18" s="44"/>
      <c r="BL18" s="44"/>
      <c r="BM18" s="44"/>
      <c r="BN18" s="44">
        <v>3</v>
      </c>
      <c r="BO18" s="44"/>
      <c r="BP18" s="22">
        <v>1</v>
      </c>
      <c r="BQ18" s="60"/>
      <c r="BR18" s="61">
        <f t="shared" si="4"/>
        <v>21</v>
      </c>
      <c r="BS18" s="62">
        <v>95</v>
      </c>
      <c r="BT18" s="63">
        <f t="shared" si="5"/>
        <v>0.221052631578947</v>
      </c>
      <c r="BU18" s="60"/>
      <c r="BV18" s="75"/>
      <c r="BW18" s="76"/>
      <c r="BX18" s="5">
        <f t="shared" si="6"/>
        <v>21</v>
      </c>
    </row>
    <row r="19" s="2" customFormat="1" ht="17.6" spans="1:76">
      <c r="A19" s="25"/>
      <c r="B19" s="22">
        <v>14</v>
      </c>
      <c r="C19" s="23" t="s">
        <v>98</v>
      </c>
      <c r="D19" s="24" t="s">
        <v>82</v>
      </c>
      <c r="E19" s="39" t="s">
        <v>83</v>
      </c>
      <c r="F19" s="40">
        <f t="shared" si="2"/>
        <v>176</v>
      </c>
      <c r="G19" s="38">
        <f t="shared" si="3"/>
        <v>0</v>
      </c>
      <c r="H19" s="38">
        <f t="shared" si="1"/>
        <v>38</v>
      </c>
      <c r="I19" s="44"/>
      <c r="J19" s="44">
        <v>136</v>
      </c>
      <c r="K19" s="44"/>
      <c r="L19" s="44"/>
      <c r="M19" s="44"/>
      <c r="N19" s="44"/>
      <c r="O19" s="44"/>
      <c r="P19" s="44"/>
      <c r="Q19" s="44"/>
      <c r="R19" s="44">
        <v>4</v>
      </c>
      <c r="S19" s="44"/>
      <c r="T19" s="44"/>
      <c r="U19" s="44"/>
      <c r="V19" s="44"/>
      <c r="W19" s="44"/>
      <c r="X19" s="44"/>
      <c r="Y19" s="44"/>
      <c r="Z19" s="44"/>
      <c r="AA19" s="44"/>
      <c r="AB19" s="44">
        <v>4</v>
      </c>
      <c r="AC19" s="44"/>
      <c r="AD19" s="44">
        <v>3</v>
      </c>
      <c r="AE19" s="44"/>
      <c r="AF19" s="44">
        <v>3</v>
      </c>
      <c r="AG19" s="44"/>
      <c r="AH19" s="44">
        <v>2</v>
      </c>
      <c r="AI19" s="44"/>
      <c r="AJ19" s="44"/>
      <c r="AK19" s="44"/>
      <c r="AL19" s="44">
        <v>3</v>
      </c>
      <c r="AM19" s="44"/>
      <c r="AN19" s="44">
        <v>5</v>
      </c>
      <c r="AO19" s="44"/>
      <c r="AP19" s="44"/>
      <c r="AQ19" s="44"/>
      <c r="AR19" s="44"/>
      <c r="AS19" s="44"/>
      <c r="AT19" s="44"/>
      <c r="AU19" s="44"/>
      <c r="AV19" s="44"/>
      <c r="AW19" s="44"/>
      <c r="AX19" s="44">
        <v>3</v>
      </c>
      <c r="AY19" s="44"/>
      <c r="AZ19" s="44">
        <v>3</v>
      </c>
      <c r="BA19" s="44"/>
      <c r="BB19" s="44"/>
      <c r="BC19" s="44"/>
      <c r="BD19" s="44"/>
      <c r="BE19" s="52"/>
      <c r="BF19" s="52">
        <v>4</v>
      </c>
      <c r="BG19" s="44"/>
      <c r="BH19" s="44"/>
      <c r="BI19" s="44"/>
      <c r="BJ19" s="44"/>
      <c r="BK19" s="44"/>
      <c r="BL19" s="44"/>
      <c r="BM19" s="44"/>
      <c r="BN19" s="44">
        <v>4</v>
      </c>
      <c r="BO19" s="44"/>
      <c r="BP19" s="22">
        <v>2</v>
      </c>
      <c r="BQ19" s="60"/>
      <c r="BR19" s="61">
        <f t="shared" si="4"/>
        <v>38</v>
      </c>
      <c r="BS19" s="62">
        <v>190</v>
      </c>
      <c r="BT19" s="63">
        <f t="shared" si="5"/>
        <v>0.2</v>
      </c>
      <c r="BU19" s="60"/>
      <c r="BV19" s="75"/>
      <c r="BW19" s="76"/>
      <c r="BX19" s="5">
        <f t="shared" si="6"/>
        <v>38</v>
      </c>
    </row>
    <row r="20" s="2" customFormat="1" ht="17.6" spans="1:76">
      <c r="A20" s="25"/>
      <c r="B20" s="22">
        <v>15</v>
      </c>
      <c r="C20" s="23" t="s">
        <v>99</v>
      </c>
      <c r="D20" s="24" t="s">
        <v>82</v>
      </c>
      <c r="E20" s="39" t="s">
        <v>83</v>
      </c>
      <c r="F20" s="40">
        <f t="shared" si="2"/>
        <v>88</v>
      </c>
      <c r="G20" s="38">
        <f t="shared" si="3"/>
        <v>0</v>
      </c>
      <c r="H20" s="38">
        <f t="shared" si="1"/>
        <v>21</v>
      </c>
      <c r="I20" s="44"/>
      <c r="J20" s="44">
        <v>66</v>
      </c>
      <c r="K20" s="44"/>
      <c r="L20" s="44"/>
      <c r="M20" s="44"/>
      <c r="N20" s="44"/>
      <c r="O20" s="44"/>
      <c r="P20" s="44"/>
      <c r="Q20" s="44"/>
      <c r="R20" s="44"/>
      <c r="S20" s="44"/>
      <c r="T20" s="44">
        <v>3</v>
      </c>
      <c r="U20" s="44"/>
      <c r="V20" s="44"/>
      <c r="W20" s="44"/>
      <c r="X20" s="44"/>
      <c r="Y20" s="44"/>
      <c r="Z20" s="44">
        <v>3</v>
      </c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>
        <v>5</v>
      </c>
      <c r="AO20" s="44"/>
      <c r="AP20" s="44"/>
      <c r="AQ20" s="44"/>
      <c r="AR20" s="44"/>
      <c r="AS20" s="44"/>
      <c r="AT20" s="44"/>
      <c r="AU20" s="44"/>
      <c r="AV20" s="44">
        <v>3</v>
      </c>
      <c r="AW20" s="44"/>
      <c r="AX20" s="44"/>
      <c r="AY20" s="44"/>
      <c r="AZ20" s="44">
        <v>3</v>
      </c>
      <c r="BA20" s="44"/>
      <c r="BB20" s="44"/>
      <c r="BC20" s="44"/>
      <c r="BD20" s="44"/>
      <c r="BE20" s="52"/>
      <c r="BF20" s="52">
        <v>4</v>
      </c>
      <c r="BG20" s="44"/>
      <c r="BH20" s="44"/>
      <c r="BI20" s="44"/>
      <c r="BJ20" s="44"/>
      <c r="BK20" s="44"/>
      <c r="BL20" s="44"/>
      <c r="BM20" s="44"/>
      <c r="BN20" s="44"/>
      <c r="BO20" s="44"/>
      <c r="BP20" s="22">
        <v>1</v>
      </c>
      <c r="BQ20" s="60"/>
      <c r="BR20" s="61">
        <f t="shared" si="4"/>
        <v>21</v>
      </c>
      <c r="BS20" s="62">
        <v>95</v>
      </c>
      <c r="BT20" s="63">
        <f t="shared" si="5"/>
        <v>0.221052631578947</v>
      </c>
      <c r="BU20" s="60"/>
      <c r="BV20" s="77"/>
      <c r="BW20" s="78"/>
      <c r="BX20" s="5">
        <f t="shared" si="6"/>
        <v>21</v>
      </c>
    </row>
    <row r="21" s="2" customFormat="1" ht="17.6" spans="1:76">
      <c r="A21" s="21" t="s">
        <v>100</v>
      </c>
      <c r="B21" s="22">
        <v>16</v>
      </c>
      <c r="C21" s="23" t="s">
        <v>101</v>
      </c>
      <c r="D21" s="24" t="s">
        <v>82</v>
      </c>
      <c r="E21" s="39" t="s">
        <v>83</v>
      </c>
      <c r="F21" s="40">
        <f t="shared" si="2"/>
        <v>87</v>
      </c>
      <c r="G21" s="38">
        <f t="shared" si="3"/>
        <v>0</v>
      </c>
      <c r="H21" s="38">
        <f t="shared" si="1"/>
        <v>12</v>
      </c>
      <c r="I21" s="44"/>
      <c r="J21" s="44">
        <v>74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>
        <v>3</v>
      </c>
      <c r="AK21" s="44"/>
      <c r="AL21" s="44"/>
      <c r="AM21" s="44"/>
      <c r="AN21" s="44">
        <v>3</v>
      </c>
      <c r="AO21" s="44"/>
      <c r="AP21" s="44"/>
      <c r="AQ21" s="44"/>
      <c r="AR21" s="44"/>
      <c r="AS21" s="44"/>
      <c r="AT21" s="44"/>
      <c r="AU21" s="44"/>
      <c r="AV21" s="44">
        <v>3</v>
      </c>
      <c r="AW21" s="44"/>
      <c r="AX21" s="44"/>
      <c r="AY21" s="44"/>
      <c r="AZ21" s="44"/>
      <c r="BA21" s="44"/>
      <c r="BB21" s="44"/>
      <c r="BC21" s="44"/>
      <c r="BD21" s="44"/>
      <c r="BE21" s="52"/>
      <c r="BF21" s="52">
        <v>3</v>
      </c>
      <c r="BG21" s="44"/>
      <c r="BH21" s="44"/>
      <c r="BI21" s="44"/>
      <c r="BJ21" s="44"/>
      <c r="BK21" s="44"/>
      <c r="BL21" s="44"/>
      <c r="BM21" s="44"/>
      <c r="BN21" s="44"/>
      <c r="BO21" s="44"/>
      <c r="BP21" s="22">
        <v>1</v>
      </c>
      <c r="BQ21" s="60"/>
      <c r="BR21" s="61">
        <f t="shared" si="4"/>
        <v>12</v>
      </c>
      <c r="BS21" s="62">
        <v>95</v>
      </c>
      <c r="BT21" s="63">
        <f t="shared" si="5"/>
        <v>0.126315789473684</v>
      </c>
      <c r="BU21" s="68">
        <f>SUM(BR21:BR27)</f>
        <v>92</v>
      </c>
      <c r="BV21" s="73">
        <v>618</v>
      </c>
      <c r="BW21" s="74">
        <f>BU21/BV21</f>
        <v>0.148867313915858</v>
      </c>
      <c r="BX21" s="5">
        <f t="shared" si="6"/>
        <v>12</v>
      </c>
    </row>
    <row r="22" s="2" customFormat="1" ht="17.6" spans="1:76">
      <c r="A22" s="25"/>
      <c r="B22" s="22">
        <v>17</v>
      </c>
      <c r="C22" s="23" t="s">
        <v>102</v>
      </c>
      <c r="D22" s="24" t="s">
        <v>82</v>
      </c>
      <c r="E22" s="39" t="s">
        <v>83</v>
      </c>
      <c r="F22" s="40">
        <f t="shared" si="2"/>
        <v>87</v>
      </c>
      <c r="G22" s="38">
        <f t="shared" si="3"/>
        <v>0</v>
      </c>
      <c r="H22" s="38">
        <f t="shared" si="1"/>
        <v>13</v>
      </c>
      <c r="I22" s="44"/>
      <c r="J22" s="44">
        <v>73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>
        <v>3</v>
      </c>
      <c r="AI22" s="44"/>
      <c r="AJ22" s="44"/>
      <c r="AK22" s="44"/>
      <c r="AL22" s="44"/>
      <c r="AM22" s="44"/>
      <c r="AN22" s="44">
        <v>3</v>
      </c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52"/>
      <c r="BF22" s="52">
        <v>4</v>
      </c>
      <c r="BG22" s="44"/>
      <c r="BH22" s="44"/>
      <c r="BI22" s="44"/>
      <c r="BJ22" s="44"/>
      <c r="BK22" s="44"/>
      <c r="BL22" s="44"/>
      <c r="BM22" s="44"/>
      <c r="BN22" s="44">
        <v>3</v>
      </c>
      <c r="BO22" s="44"/>
      <c r="BP22" s="22">
        <v>1</v>
      </c>
      <c r="BQ22" s="60"/>
      <c r="BR22" s="61">
        <f t="shared" si="4"/>
        <v>13</v>
      </c>
      <c r="BS22" s="62">
        <v>95</v>
      </c>
      <c r="BT22" s="63">
        <f t="shared" si="5"/>
        <v>0.136842105263158</v>
      </c>
      <c r="BU22" s="60"/>
      <c r="BV22" s="75"/>
      <c r="BW22" s="76"/>
      <c r="BX22" s="5">
        <f t="shared" si="6"/>
        <v>13</v>
      </c>
    </row>
    <row r="23" s="2" customFormat="1" ht="17.6" spans="1:76">
      <c r="A23" s="25"/>
      <c r="B23" s="22">
        <v>18</v>
      </c>
      <c r="C23" s="23" t="s">
        <v>103</v>
      </c>
      <c r="D23" s="24" t="s">
        <v>82</v>
      </c>
      <c r="E23" s="39" t="s">
        <v>83</v>
      </c>
      <c r="F23" s="40">
        <f t="shared" si="2"/>
        <v>89</v>
      </c>
      <c r="G23" s="38">
        <f t="shared" si="3"/>
        <v>0</v>
      </c>
      <c r="H23" s="38">
        <f t="shared" si="1"/>
        <v>25</v>
      </c>
      <c r="I23" s="44"/>
      <c r="J23" s="44">
        <v>63</v>
      </c>
      <c r="K23" s="44"/>
      <c r="L23" s="44"/>
      <c r="M23" s="44"/>
      <c r="N23" s="44"/>
      <c r="O23" s="44"/>
      <c r="P23" s="44"/>
      <c r="Q23" s="44"/>
      <c r="R23" s="44">
        <v>4</v>
      </c>
      <c r="S23" s="44"/>
      <c r="T23" s="44">
        <v>3</v>
      </c>
      <c r="U23" s="44"/>
      <c r="V23" s="44">
        <v>3</v>
      </c>
      <c r="W23" s="44"/>
      <c r="X23" s="44"/>
      <c r="Y23" s="44"/>
      <c r="Z23" s="44">
        <v>3</v>
      </c>
      <c r="AA23" s="44"/>
      <c r="AB23" s="44"/>
      <c r="AC23" s="44"/>
      <c r="AD23" s="44">
        <v>3</v>
      </c>
      <c r="AE23" s="44"/>
      <c r="AF23" s="44"/>
      <c r="AG23" s="44"/>
      <c r="AH23" s="44"/>
      <c r="AI23" s="44"/>
      <c r="AJ23" s="44">
        <v>3</v>
      </c>
      <c r="AK23" s="44"/>
      <c r="AL23" s="44"/>
      <c r="AM23" s="44"/>
      <c r="AN23" s="44">
        <v>2</v>
      </c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>
        <v>4</v>
      </c>
      <c r="BC23" s="44"/>
      <c r="BD23" s="44"/>
      <c r="BE23" s="52"/>
      <c r="BF23" s="52"/>
      <c r="BG23" s="44"/>
      <c r="BH23" s="44"/>
      <c r="BI23" s="44"/>
      <c r="BJ23" s="44"/>
      <c r="BK23" s="44"/>
      <c r="BL23" s="44"/>
      <c r="BM23" s="44"/>
      <c r="BN23" s="44"/>
      <c r="BO23" s="44"/>
      <c r="BP23" s="22">
        <v>1</v>
      </c>
      <c r="BQ23" s="60"/>
      <c r="BR23" s="61">
        <f t="shared" si="4"/>
        <v>25</v>
      </c>
      <c r="BS23" s="62">
        <v>95</v>
      </c>
      <c r="BT23" s="63">
        <f t="shared" si="5"/>
        <v>0.263157894736842</v>
      </c>
      <c r="BU23" s="60"/>
      <c r="BV23" s="75"/>
      <c r="BW23" s="76"/>
      <c r="BX23" s="5">
        <f t="shared" si="6"/>
        <v>25</v>
      </c>
    </row>
    <row r="24" s="2" customFormat="1" ht="17.6" spans="1:76">
      <c r="A24" s="25"/>
      <c r="B24" s="22">
        <v>19</v>
      </c>
      <c r="C24" s="23" t="s">
        <v>104</v>
      </c>
      <c r="D24" s="24" t="s">
        <v>82</v>
      </c>
      <c r="E24" s="39" t="s">
        <v>83</v>
      </c>
      <c r="F24" s="40">
        <f t="shared" si="2"/>
        <v>88</v>
      </c>
      <c r="G24" s="38">
        <f t="shared" si="3"/>
        <v>0</v>
      </c>
      <c r="H24" s="38">
        <f t="shared" si="1"/>
        <v>16</v>
      </c>
      <c r="I24" s="44"/>
      <c r="J24" s="44">
        <v>71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>
        <v>3</v>
      </c>
      <c r="AO24" s="44"/>
      <c r="AP24" s="44">
        <v>4</v>
      </c>
      <c r="AQ24" s="44"/>
      <c r="AR24" s="44"/>
      <c r="AS24" s="44"/>
      <c r="AT24" s="44"/>
      <c r="AU24" s="44"/>
      <c r="AV24" s="44">
        <v>3</v>
      </c>
      <c r="AW24" s="44"/>
      <c r="AX24" s="44">
        <v>3</v>
      </c>
      <c r="AY24" s="44"/>
      <c r="AZ24" s="44"/>
      <c r="BA24" s="44"/>
      <c r="BB24" s="44"/>
      <c r="BC24" s="44"/>
      <c r="BD24" s="44"/>
      <c r="BE24" s="52"/>
      <c r="BF24" s="52">
        <v>3</v>
      </c>
      <c r="BG24" s="44"/>
      <c r="BH24" s="44"/>
      <c r="BI24" s="44"/>
      <c r="BJ24" s="44"/>
      <c r="BK24" s="44"/>
      <c r="BL24" s="44"/>
      <c r="BM24" s="44"/>
      <c r="BN24" s="44"/>
      <c r="BO24" s="44"/>
      <c r="BP24" s="22">
        <v>1</v>
      </c>
      <c r="BQ24" s="60"/>
      <c r="BR24" s="61">
        <f t="shared" si="4"/>
        <v>16</v>
      </c>
      <c r="BS24" s="62">
        <v>95</v>
      </c>
      <c r="BT24" s="63">
        <f t="shared" si="5"/>
        <v>0.168421052631579</v>
      </c>
      <c r="BU24" s="60"/>
      <c r="BV24" s="75"/>
      <c r="BW24" s="76"/>
      <c r="BX24" s="5">
        <f t="shared" si="6"/>
        <v>16</v>
      </c>
    </row>
    <row r="25" s="2" customFormat="1" ht="17.6" spans="1:76">
      <c r="A25" s="25"/>
      <c r="B25" s="22">
        <v>20</v>
      </c>
      <c r="C25" s="23" t="s">
        <v>105</v>
      </c>
      <c r="D25" s="24" t="s">
        <v>82</v>
      </c>
      <c r="E25" s="39" t="s">
        <v>83</v>
      </c>
      <c r="F25" s="40">
        <f t="shared" si="2"/>
        <v>45</v>
      </c>
      <c r="G25" s="38">
        <f t="shared" si="3"/>
        <v>0</v>
      </c>
      <c r="H25" s="38">
        <f t="shared" si="1"/>
        <v>5</v>
      </c>
      <c r="I25" s="44"/>
      <c r="J25" s="44">
        <v>39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>
        <v>2</v>
      </c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52"/>
      <c r="BF25" s="52">
        <v>3</v>
      </c>
      <c r="BG25" s="44"/>
      <c r="BH25" s="44"/>
      <c r="BI25" s="44"/>
      <c r="BJ25" s="44"/>
      <c r="BK25" s="44"/>
      <c r="BL25" s="44"/>
      <c r="BM25" s="44"/>
      <c r="BN25" s="44"/>
      <c r="BO25" s="44"/>
      <c r="BP25" s="22">
        <v>1</v>
      </c>
      <c r="BQ25" s="60"/>
      <c r="BR25" s="61">
        <f t="shared" si="4"/>
        <v>5</v>
      </c>
      <c r="BS25" s="62">
        <v>48</v>
      </c>
      <c r="BT25" s="63">
        <f t="shared" si="5"/>
        <v>0.104166666666667</v>
      </c>
      <c r="BU25" s="60"/>
      <c r="BV25" s="75"/>
      <c r="BW25" s="76"/>
      <c r="BX25" s="5">
        <f t="shared" si="6"/>
        <v>5</v>
      </c>
    </row>
    <row r="26" s="2" customFormat="1" ht="17.6" spans="1:76">
      <c r="A26" s="25"/>
      <c r="B26" s="22">
        <v>21</v>
      </c>
      <c r="C26" s="23" t="s">
        <v>106</v>
      </c>
      <c r="D26" s="24" t="s">
        <v>82</v>
      </c>
      <c r="E26" s="39" t="s">
        <v>83</v>
      </c>
      <c r="F26" s="40">
        <f t="shared" si="2"/>
        <v>87</v>
      </c>
      <c r="G26" s="38">
        <f t="shared" si="3"/>
        <v>0</v>
      </c>
      <c r="H26" s="38">
        <f t="shared" si="1"/>
        <v>12</v>
      </c>
      <c r="I26" s="44"/>
      <c r="J26" s="44">
        <v>74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>
        <v>3</v>
      </c>
      <c r="AI26" s="44"/>
      <c r="AJ26" s="44"/>
      <c r="AK26" s="44"/>
      <c r="AL26" s="44"/>
      <c r="AM26" s="44"/>
      <c r="AN26" s="44">
        <v>2</v>
      </c>
      <c r="AO26" s="44"/>
      <c r="AP26" s="44">
        <v>3</v>
      </c>
      <c r="AQ26" s="44"/>
      <c r="AR26" s="44"/>
      <c r="AS26" s="44"/>
      <c r="AT26" s="44"/>
      <c r="AU26" s="44"/>
      <c r="AV26" s="44"/>
      <c r="AW26" s="44"/>
      <c r="AX26" s="44"/>
      <c r="AY26" s="44"/>
      <c r="AZ26" s="44">
        <v>4</v>
      </c>
      <c r="BA26" s="44"/>
      <c r="BB26" s="44"/>
      <c r="BC26" s="44"/>
      <c r="BD26" s="44"/>
      <c r="BE26" s="52"/>
      <c r="BF26" s="52"/>
      <c r="BG26" s="44"/>
      <c r="BH26" s="44"/>
      <c r="BI26" s="44"/>
      <c r="BJ26" s="44"/>
      <c r="BK26" s="44"/>
      <c r="BL26" s="44"/>
      <c r="BM26" s="44"/>
      <c r="BN26" s="44"/>
      <c r="BO26" s="44"/>
      <c r="BP26" s="22">
        <v>1</v>
      </c>
      <c r="BQ26" s="60"/>
      <c r="BR26" s="61">
        <f t="shared" si="4"/>
        <v>12</v>
      </c>
      <c r="BS26" s="62">
        <v>95</v>
      </c>
      <c r="BT26" s="63">
        <f t="shared" si="5"/>
        <v>0.126315789473684</v>
      </c>
      <c r="BU26" s="60"/>
      <c r="BV26" s="75"/>
      <c r="BW26" s="76"/>
      <c r="BX26" s="5">
        <f t="shared" si="6"/>
        <v>12</v>
      </c>
    </row>
    <row r="27" s="2" customFormat="1" ht="17.6" spans="1:76">
      <c r="A27" s="25"/>
      <c r="B27" s="22">
        <v>22</v>
      </c>
      <c r="C27" s="23" t="s">
        <v>107</v>
      </c>
      <c r="D27" s="24" t="s">
        <v>82</v>
      </c>
      <c r="E27" s="39" t="s">
        <v>83</v>
      </c>
      <c r="F27" s="40">
        <f t="shared" si="2"/>
        <v>87</v>
      </c>
      <c r="G27" s="38">
        <f t="shared" si="3"/>
        <v>0</v>
      </c>
      <c r="H27" s="38">
        <f t="shared" si="1"/>
        <v>9</v>
      </c>
      <c r="I27" s="44"/>
      <c r="J27" s="44">
        <v>77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>
        <v>5</v>
      </c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>
        <v>4</v>
      </c>
      <c r="BA27" s="44"/>
      <c r="BB27" s="44"/>
      <c r="BC27" s="44"/>
      <c r="BD27" s="44"/>
      <c r="BE27" s="52"/>
      <c r="BF27" s="52"/>
      <c r="BG27" s="44"/>
      <c r="BH27" s="44"/>
      <c r="BI27" s="44"/>
      <c r="BJ27" s="44"/>
      <c r="BK27" s="44"/>
      <c r="BL27" s="44"/>
      <c r="BM27" s="44"/>
      <c r="BN27" s="44"/>
      <c r="BO27" s="44"/>
      <c r="BP27" s="22">
        <v>1</v>
      </c>
      <c r="BQ27" s="60"/>
      <c r="BR27" s="61">
        <f t="shared" si="4"/>
        <v>9</v>
      </c>
      <c r="BS27" s="62">
        <v>95</v>
      </c>
      <c r="BT27" s="63">
        <f t="shared" si="5"/>
        <v>0.0947368421052632</v>
      </c>
      <c r="BU27" s="60"/>
      <c r="BV27" s="77"/>
      <c r="BW27" s="78"/>
      <c r="BX27" s="5">
        <f t="shared" si="6"/>
        <v>9</v>
      </c>
    </row>
    <row r="28" s="2" customFormat="1" ht="58" spans="1:76">
      <c r="A28" s="26" t="s">
        <v>108</v>
      </c>
      <c r="B28" s="22">
        <v>23</v>
      </c>
      <c r="C28" s="23" t="s">
        <v>109</v>
      </c>
      <c r="D28" s="24" t="s">
        <v>82</v>
      </c>
      <c r="E28" s="39" t="s">
        <v>83</v>
      </c>
      <c r="F28" s="40">
        <f t="shared" si="2"/>
        <v>188</v>
      </c>
      <c r="G28" s="38">
        <f t="shared" si="3"/>
        <v>0</v>
      </c>
      <c r="H28" s="38">
        <f t="shared" si="1"/>
        <v>70</v>
      </c>
      <c r="I28" s="44"/>
      <c r="J28" s="44">
        <v>116</v>
      </c>
      <c r="K28" s="44"/>
      <c r="L28" s="44">
        <v>3</v>
      </c>
      <c r="M28" s="44"/>
      <c r="N28" s="44"/>
      <c r="O28" s="44"/>
      <c r="P28" s="44">
        <v>2</v>
      </c>
      <c r="Q28" s="44"/>
      <c r="R28" s="44">
        <v>5</v>
      </c>
      <c r="S28" s="44"/>
      <c r="T28" s="44"/>
      <c r="U28" s="44"/>
      <c r="V28" s="44"/>
      <c r="W28" s="44"/>
      <c r="X28" s="44">
        <v>3</v>
      </c>
      <c r="Y28" s="44"/>
      <c r="Z28" s="44">
        <v>5</v>
      </c>
      <c r="AA28" s="44"/>
      <c r="AB28" s="44">
        <v>5</v>
      </c>
      <c r="AC28" s="44"/>
      <c r="AD28" s="44">
        <v>4</v>
      </c>
      <c r="AE28" s="44"/>
      <c r="AF28" s="44"/>
      <c r="AG28" s="44"/>
      <c r="AH28" s="44">
        <v>5</v>
      </c>
      <c r="AI28" s="44"/>
      <c r="AJ28" s="44"/>
      <c r="AK28" s="44"/>
      <c r="AL28" s="44"/>
      <c r="AM28" s="44"/>
      <c r="AN28" s="44">
        <v>4</v>
      </c>
      <c r="AO28" s="44"/>
      <c r="AP28" s="44">
        <v>4</v>
      </c>
      <c r="AQ28" s="44"/>
      <c r="AR28" s="44">
        <v>5</v>
      </c>
      <c r="AS28" s="44"/>
      <c r="AT28" s="44">
        <v>4</v>
      </c>
      <c r="AU28" s="44"/>
      <c r="AV28" s="44"/>
      <c r="AW28" s="44"/>
      <c r="AX28" s="44">
        <v>4</v>
      </c>
      <c r="AY28" s="44"/>
      <c r="AZ28" s="44">
        <v>5</v>
      </c>
      <c r="BA28" s="44"/>
      <c r="BB28" s="44"/>
      <c r="BC28" s="44"/>
      <c r="BD28" s="44"/>
      <c r="BE28" s="52"/>
      <c r="BF28" s="52">
        <v>8</v>
      </c>
      <c r="BG28" s="44"/>
      <c r="BH28" s="44"/>
      <c r="BI28" s="44"/>
      <c r="BJ28" s="44"/>
      <c r="BK28" s="44"/>
      <c r="BL28" s="44"/>
      <c r="BM28" s="44"/>
      <c r="BN28" s="44">
        <v>4</v>
      </c>
      <c r="BO28" s="44"/>
      <c r="BP28" s="22">
        <v>2</v>
      </c>
      <c r="BQ28" s="60"/>
      <c r="BR28" s="61">
        <f t="shared" si="4"/>
        <v>70</v>
      </c>
      <c r="BS28" s="62">
        <v>200</v>
      </c>
      <c r="BT28" s="63">
        <f t="shared" si="5"/>
        <v>0.35</v>
      </c>
      <c r="BU28" s="79">
        <f>SUM(BR28:BR29)</f>
        <v>99</v>
      </c>
      <c r="BV28" s="73">
        <v>300</v>
      </c>
      <c r="BW28" s="74">
        <f>BU28/BV28</f>
        <v>0.33</v>
      </c>
      <c r="BX28" s="5">
        <f t="shared" si="6"/>
        <v>70</v>
      </c>
    </row>
    <row r="29" s="2" customFormat="1" ht="44" spans="1:76">
      <c r="A29" s="27"/>
      <c r="B29" s="22">
        <v>24</v>
      </c>
      <c r="C29" s="23" t="s">
        <v>110</v>
      </c>
      <c r="D29" s="24" t="s">
        <v>82</v>
      </c>
      <c r="E29" s="39" t="s">
        <v>111</v>
      </c>
      <c r="F29" s="40">
        <f t="shared" si="2"/>
        <v>94</v>
      </c>
      <c r="G29" s="38">
        <f t="shared" si="3"/>
        <v>0</v>
      </c>
      <c r="H29" s="38">
        <f t="shared" si="1"/>
        <v>29</v>
      </c>
      <c r="I29" s="44">
        <v>35</v>
      </c>
      <c r="J29" s="44">
        <v>29</v>
      </c>
      <c r="K29" s="44"/>
      <c r="L29" s="44"/>
      <c r="M29" s="44"/>
      <c r="N29" s="44"/>
      <c r="O29" s="44"/>
      <c r="P29" s="44"/>
      <c r="Q29" s="44"/>
      <c r="R29" s="44">
        <v>4</v>
      </c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>
        <v>3</v>
      </c>
      <c r="AI29" s="44"/>
      <c r="AJ29" s="44"/>
      <c r="AK29" s="44"/>
      <c r="AL29" s="44">
        <v>3</v>
      </c>
      <c r="AM29" s="44"/>
      <c r="AN29" s="44">
        <v>3</v>
      </c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>
        <v>4</v>
      </c>
      <c r="BC29" s="44"/>
      <c r="BD29" s="44">
        <v>3</v>
      </c>
      <c r="BE29" s="52"/>
      <c r="BF29" s="52">
        <v>3</v>
      </c>
      <c r="BG29" s="44"/>
      <c r="BH29" s="44"/>
      <c r="BI29" s="44"/>
      <c r="BJ29" s="44"/>
      <c r="BK29" s="44"/>
      <c r="BL29" s="44">
        <v>3</v>
      </c>
      <c r="BM29" s="44"/>
      <c r="BN29" s="44">
        <v>3</v>
      </c>
      <c r="BO29" s="44"/>
      <c r="BP29" s="22">
        <v>1</v>
      </c>
      <c r="BQ29" s="60"/>
      <c r="BR29" s="61">
        <f t="shared" si="4"/>
        <v>29</v>
      </c>
      <c r="BS29" s="62">
        <v>100</v>
      </c>
      <c r="BT29" s="63">
        <f t="shared" si="5"/>
        <v>0.29</v>
      </c>
      <c r="BU29" s="80"/>
      <c r="BV29" s="77"/>
      <c r="BW29" s="78"/>
      <c r="BX29" s="5">
        <f t="shared" si="6"/>
        <v>29</v>
      </c>
    </row>
    <row r="30" s="2" customFormat="1" ht="44" spans="1:76">
      <c r="A30" s="26" t="s">
        <v>112</v>
      </c>
      <c r="B30" s="22">
        <v>25</v>
      </c>
      <c r="C30" s="23" t="s">
        <v>113</v>
      </c>
      <c r="D30" s="24" t="s">
        <v>82</v>
      </c>
      <c r="E30" s="39" t="s">
        <v>83</v>
      </c>
      <c r="F30" s="40">
        <f t="shared" si="2"/>
        <v>93</v>
      </c>
      <c r="G30" s="38">
        <f t="shared" si="3"/>
        <v>0</v>
      </c>
      <c r="H30" s="38">
        <f t="shared" si="1"/>
        <v>27</v>
      </c>
      <c r="I30" s="44"/>
      <c r="J30" s="44">
        <v>65</v>
      </c>
      <c r="K30" s="44"/>
      <c r="L30" s="44"/>
      <c r="M30" s="44"/>
      <c r="N30" s="44"/>
      <c r="O30" s="44"/>
      <c r="P30" s="44"/>
      <c r="Q30" s="44"/>
      <c r="R30" s="44">
        <v>4</v>
      </c>
      <c r="S30" s="44"/>
      <c r="T30" s="44"/>
      <c r="U30" s="44"/>
      <c r="V30" s="44"/>
      <c r="W30" s="44"/>
      <c r="X30" s="44">
        <v>3</v>
      </c>
      <c r="Y30" s="44"/>
      <c r="Z30" s="44">
        <v>3</v>
      </c>
      <c r="AA30" s="44"/>
      <c r="AB30" s="44"/>
      <c r="AC30" s="44"/>
      <c r="AD30" s="44"/>
      <c r="AE30" s="44"/>
      <c r="AF30" s="44"/>
      <c r="AG30" s="44"/>
      <c r="AH30" s="44">
        <v>2</v>
      </c>
      <c r="AI30" s="44"/>
      <c r="AJ30" s="44"/>
      <c r="AK30" s="44"/>
      <c r="AL30" s="44">
        <v>2</v>
      </c>
      <c r="AM30" s="44"/>
      <c r="AN30" s="44">
        <v>3</v>
      </c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>
        <v>3</v>
      </c>
      <c r="BA30" s="44"/>
      <c r="BB30" s="44">
        <v>4</v>
      </c>
      <c r="BC30" s="44"/>
      <c r="BD30" s="44"/>
      <c r="BE30" s="52"/>
      <c r="BF30" s="52">
        <v>3</v>
      </c>
      <c r="BG30" s="44"/>
      <c r="BH30" s="44"/>
      <c r="BI30" s="44"/>
      <c r="BJ30" s="44"/>
      <c r="BK30" s="44"/>
      <c r="BL30" s="44"/>
      <c r="BM30" s="44"/>
      <c r="BN30" s="44"/>
      <c r="BO30" s="44"/>
      <c r="BP30" s="22">
        <v>1</v>
      </c>
      <c r="BQ30" s="60"/>
      <c r="BR30" s="61">
        <f t="shared" si="4"/>
        <v>27</v>
      </c>
      <c r="BS30" s="62">
        <v>100</v>
      </c>
      <c r="BT30" s="63">
        <f t="shared" si="5"/>
        <v>0.27</v>
      </c>
      <c r="BU30" s="79">
        <f>SUM(BR30:BR32)</f>
        <v>66</v>
      </c>
      <c r="BV30" s="73">
        <v>250</v>
      </c>
      <c r="BW30" s="74">
        <f>BU30/BV30</f>
        <v>0.264</v>
      </c>
      <c r="BX30" s="5">
        <f t="shared" si="6"/>
        <v>27</v>
      </c>
    </row>
    <row r="31" s="2" customFormat="1" ht="29" spans="1:76">
      <c r="A31" s="28"/>
      <c r="B31" s="22">
        <v>26</v>
      </c>
      <c r="C31" s="23" t="s">
        <v>114</v>
      </c>
      <c r="D31" s="24" t="s">
        <v>82</v>
      </c>
      <c r="E31" s="39" t="s">
        <v>83</v>
      </c>
      <c r="F31" s="40">
        <f t="shared" si="2"/>
        <v>46</v>
      </c>
      <c r="G31" s="38">
        <f t="shared" si="3"/>
        <v>0</v>
      </c>
      <c r="H31" s="38">
        <f t="shared" si="1"/>
        <v>13</v>
      </c>
      <c r="I31" s="44"/>
      <c r="J31" s="44">
        <v>32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>
        <v>3</v>
      </c>
      <c r="AI31" s="44"/>
      <c r="AJ31" s="44">
        <v>3</v>
      </c>
      <c r="AK31" s="44"/>
      <c r="AL31" s="44"/>
      <c r="AM31" s="44"/>
      <c r="AN31" s="44">
        <v>3</v>
      </c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>
        <v>2</v>
      </c>
      <c r="BA31" s="44"/>
      <c r="BB31" s="44">
        <v>2</v>
      </c>
      <c r="BC31" s="44"/>
      <c r="BD31" s="44"/>
      <c r="BE31" s="52"/>
      <c r="BF31" s="52"/>
      <c r="BG31" s="44"/>
      <c r="BH31" s="44"/>
      <c r="BI31" s="44"/>
      <c r="BJ31" s="44"/>
      <c r="BK31" s="44"/>
      <c r="BL31" s="44"/>
      <c r="BM31" s="44"/>
      <c r="BN31" s="44"/>
      <c r="BO31" s="44"/>
      <c r="BP31" s="22">
        <v>1</v>
      </c>
      <c r="BQ31" s="60"/>
      <c r="BR31" s="61">
        <f t="shared" si="4"/>
        <v>13</v>
      </c>
      <c r="BS31" s="62">
        <v>50</v>
      </c>
      <c r="BT31" s="63">
        <f t="shared" si="5"/>
        <v>0.26</v>
      </c>
      <c r="BU31" s="81"/>
      <c r="BV31" s="75"/>
      <c r="BW31" s="76"/>
      <c r="BX31" s="5">
        <f t="shared" si="6"/>
        <v>13</v>
      </c>
    </row>
    <row r="32" s="2" customFormat="1" ht="17.6" spans="1:76">
      <c r="A32" s="27"/>
      <c r="B32" s="22">
        <v>27</v>
      </c>
      <c r="C32" s="23" t="s">
        <v>115</v>
      </c>
      <c r="D32" s="24" t="s">
        <v>82</v>
      </c>
      <c r="E32" s="39" t="s">
        <v>83</v>
      </c>
      <c r="F32" s="40">
        <f t="shared" si="2"/>
        <v>94</v>
      </c>
      <c r="G32" s="38">
        <f t="shared" si="3"/>
        <v>0</v>
      </c>
      <c r="H32" s="38">
        <f t="shared" si="1"/>
        <v>26</v>
      </c>
      <c r="I32" s="44"/>
      <c r="J32" s="44">
        <v>67</v>
      </c>
      <c r="K32" s="44"/>
      <c r="L32" s="44"/>
      <c r="M32" s="44"/>
      <c r="N32" s="44"/>
      <c r="O32" s="44"/>
      <c r="P32" s="44"/>
      <c r="Q32" s="44"/>
      <c r="R32" s="44"/>
      <c r="S32" s="44"/>
      <c r="T32" s="44">
        <v>3</v>
      </c>
      <c r="U32" s="44"/>
      <c r="V32" s="44"/>
      <c r="W32" s="44"/>
      <c r="X32" s="44"/>
      <c r="Y32" s="44"/>
      <c r="Z32" s="44"/>
      <c r="AA32" s="44"/>
      <c r="AB32" s="44">
        <v>4</v>
      </c>
      <c r="AC32" s="44"/>
      <c r="AD32" s="44"/>
      <c r="AE32" s="44"/>
      <c r="AF32" s="44">
        <v>4</v>
      </c>
      <c r="AG32" s="44"/>
      <c r="AH32" s="44">
        <v>3</v>
      </c>
      <c r="AI32" s="44"/>
      <c r="AJ32" s="44"/>
      <c r="AK32" s="44"/>
      <c r="AL32" s="44"/>
      <c r="AM32" s="44"/>
      <c r="AN32" s="44">
        <v>4</v>
      </c>
      <c r="AO32" s="44"/>
      <c r="AP32" s="44">
        <v>3</v>
      </c>
      <c r="AQ32" s="44"/>
      <c r="AR32" s="44"/>
      <c r="AS32" s="44"/>
      <c r="AT32" s="44"/>
      <c r="AU32" s="44"/>
      <c r="AV32" s="44">
        <v>3</v>
      </c>
      <c r="AW32" s="44"/>
      <c r="AX32" s="44"/>
      <c r="AY32" s="44"/>
      <c r="AZ32" s="44"/>
      <c r="BA32" s="44"/>
      <c r="BB32" s="44">
        <v>2</v>
      </c>
      <c r="BC32" s="44"/>
      <c r="BD32" s="44"/>
      <c r="BE32" s="52"/>
      <c r="BF32" s="52"/>
      <c r="BG32" s="44"/>
      <c r="BH32" s="44"/>
      <c r="BI32" s="44"/>
      <c r="BJ32" s="44"/>
      <c r="BK32" s="44"/>
      <c r="BL32" s="44"/>
      <c r="BM32" s="44"/>
      <c r="BN32" s="44"/>
      <c r="BO32" s="44"/>
      <c r="BP32" s="22">
        <v>1</v>
      </c>
      <c r="BQ32" s="22"/>
      <c r="BR32" s="61">
        <f t="shared" si="4"/>
        <v>26</v>
      </c>
      <c r="BS32" s="62">
        <v>100</v>
      </c>
      <c r="BT32" s="63">
        <f t="shared" si="5"/>
        <v>0.26</v>
      </c>
      <c r="BU32" s="80"/>
      <c r="BV32" s="77"/>
      <c r="BW32" s="78"/>
      <c r="BX32" s="5">
        <f t="shared" si="6"/>
        <v>26</v>
      </c>
    </row>
    <row r="33" s="2" customFormat="1" ht="17.6" spans="1:76">
      <c r="A33" s="29" t="s">
        <v>116</v>
      </c>
      <c r="B33" s="22">
        <v>28</v>
      </c>
      <c r="C33" s="23" t="s">
        <v>117</v>
      </c>
      <c r="D33" s="24" t="s">
        <v>82</v>
      </c>
      <c r="E33" s="39" t="s">
        <v>83</v>
      </c>
      <c r="F33" s="40">
        <f t="shared" si="2"/>
        <v>166</v>
      </c>
      <c r="G33" s="38">
        <f t="shared" si="3"/>
        <v>0</v>
      </c>
      <c r="H33" s="38">
        <f t="shared" si="1"/>
        <v>46</v>
      </c>
      <c r="I33" s="44"/>
      <c r="J33" s="44">
        <v>118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>
        <v>3</v>
      </c>
      <c r="AA33" s="44"/>
      <c r="AB33" s="44">
        <v>4</v>
      </c>
      <c r="AC33" s="44"/>
      <c r="AD33" s="44">
        <v>3</v>
      </c>
      <c r="AE33" s="44"/>
      <c r="AF33" s="44"/>
      <c r="AG33" s="44"/>
      <c r="AH33" s="44">
        <v>3</v>
      </c>
      <c r="AI33" s="44"/>
      <c r="AJ33" s="44">
        <v>3</v>
      </c>
      <c r="AK33" s="44"/>
      <c r="AL33" s="44"/>
      <c r="AM33" s="44"/>
      <c r="AN33" s="44">
        <v>4</v>
      </c>
      <c r="AO33" s="44"/>
      <c r="AP33" s="44">
        <v>4</v>
      </c>
      <c r="AQ33" s="44"/>
      <c r="AR33" s="44"/>
      <c r="AS33" s="44"/>
      <c r="AT33" s="44"/>
      <c r="AU33" s="44"/>
      <c r="AV33" s="44">
        <v>3</v>
      </c>
      <c r="AW33" s="44"/>
      <c r="AX33" s="44">
        <v>4</v>
      </c>
      <c r="AY33" s="44"/>
      <c r="AZ33" s="44">
        <v>5</v>
      </c>
      <c r="BA33" s="44"/>
      <c r="BB33" s="44"/>
      <c r="BC33" s="44"/>
      <c r="BD33" s="44"/>
      <c r="BE33" s="52"/>
      <c r="BF33" s="52">
        <v>4</v>
      </c>
      <c r="BG33" s="44"/>
      <c r="BH33" s="44"/>
      <c r="BI33" s="44"/>
      <c r="BJ33" s="44">
        <v>3</v>
      </c>
      <c r="BK33" s="44"/>
      <c r="BL33" s="44"/>
      <c r="BM33" s="44"/>
      <c r="BN33" s="44">
        <v>3</v>
      </c>
      <c r="BO33" s="44"/>
      <c r="BP33" s="22">
        <v>2</v>
      </c>
      <c r="BQ33" s="60"/>
      <c r="BR33" s="61">
        <f t="shared" si="4"/>
        <v>46</v>
      </c>
      <c r="BS33" s="62">
        <v>178</v>
      </c>
      <c r="BT33" s="63">
        <f t="shared" si="5"/>
        <v>0.258426966292135</v>
      </c>
      <c r="BU33" s="79">
        <f>SUM(BR33:BR39)</f>
        <v>225</v>
      </c>
      <c r="BV33" s="73">
        <v>808</v>
      </c>
      <c r="BW33" s="74">
        <f>BU33/BV33</f>
        <v>0.278465346534653</v>
      </c>
      <c r="BX33" s="5">
        <f t="shared" si="6"/>
        <v>46</v>
      </c>
    </row>
    <row r="34" s="2" customFormat="1" ht="17.6" spans="1:76">
      <c r="A34" s="30"/>
      <c r="B34" s="22">
        <v>29</v>
      </c>
      <c r="C34" s="23" t="s">
        <v>118</v>
      </c>
      <c r="D34" s="24" t="s">
        <v>82</v>
      </c>
      <c r="E34" s="39" t="s">
        <v>111</v>
      </c>
      <c r="F34" s="40">
        <f t="shared" si="2"/>
        <v>94</v>
      </c>
      <c r="G34" s="38">
        <f t="shared" si="3"/>
        <v>10</v>
      </c>
      <c r="H34" s="38">
        <f t="shared" si="1"/>
        <v>22</v>
      </c>
      <c r="I34" s="45">
        <v>30</v>
      </c>
      <c r="J34" s="45">
        <v>31</v>
      </c>
      <c r="K34" s="44"/>
      <c r="L34" s="44"/>
      <c r="M34" s="44"/>
      <c r="N34" s="44"/>
      <c r="O34" s="44"/>
      <c r="P34" s="44"/>
      <c r="Q34" s="44">
        <v>3</v>
      </c>
      <c r="R34" s="44"/>
      <c r="S34" s="44"/>
      <c r="T34" s="44"/>
      <c r="U34" s="44"/>
      <c r="V34" s="44"/>
      <c r="W34" s="44"/>
      <c r="X34" s="44"/>
      <c r="Y34" s="44">
        <v>4</v>
      </c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>
        <v>3</v>
      </c>
      <c r="AM34" s="44"/>
      <c r="AN34" s="44">
        <v>4</v>
      </c>
      <c r="AO34" s="44"/>
      <c r="AP34" s="44"/>
      <c r="AQ34" s="44"/>
      <c r="AR34" s="44">
        <v>4</v>
      </c>
      <c r="AS34" s="44"/>
      <c r="AT34" s="44"/>
      <c r="AU34" s="44">
        <v>3</v>
      </c>
      <c r="AV34" s="44"/>
      <c r="AW34" s="44"/>
      <c r="AX34" s="44">
        <v>4</v>
      </c>
      <c r="AY34" s="44"/>
      <c r="AZ34" s="44"/>
      <c r="BA34" s="44"/>
      <c r="BB34" s="44"/>
      <c r="BC34" s="44"/>
      <c r="BD34" s="44"/>
      <c r="BE34" s="52"/>
      <c r="BF34" s="52">
        <v>4</v>
      </c>
      <c r="BG34" s="44"/>
      <c r="BH34" s="44"/>
      <c r="BI34" s="44"/>
      <c r="BJ34" s="44"/>
      <c r="BK34" s="44"/>
      <c r="BL34" s="44"/>
      <c r="BM34" s="44"/>
      <c r="BN34" s="44">
        <v>3</v>
      </c>
      <c r="BO34" s="44"/>
      <c r="BP34" s="22">
        <v>1</v>
      </c>
      <c r="BQ34" s="60"/>
      <c r="BR34" s="61">
        <f t="shared" si="4"/>
        <v>32</v>
      </c>
      <c r="BS34" s="62">
        <v>100</v>
      </c>
      <c r="BT34" s="63">
        <f t="shared" si="5"/>
        <v>0.32</v>
      </c>
      <c r="BU34" s="81"/>
      <c r="BV34" s="75"/>
      <c r="BW34" s="76"/>
      <c r="BX34" s="5">
        <f t="shared" si="6"/>
        <v>32</v>
      </c>
    </row>
    <row r="35" s="2" customFormat="1" ht="17.6" spans="1:76">
      <c r="A35" s="30"/>
      <c r="B35" s="22">
        <v>30</v>
      </c>
      <c r="C35" s="23" t="s">
        <v>119</v>
      </c>
      <c r="D35" s="24" t="s">
        <v>82</v>
      </c>
      <c r="E35" s="39" t="s">
        <v>111</v>
      </c>
      <c r="F35" s="40">
        <f t="shared" si="2"/>
        <v>192</v>
      </c>
      <c r="G35" s="38">
        <f t="shared" si="3"/>
        <v>42</v>
      </c>
      <c r="H35" s="38">
        <f t="shared" si="1"/>
        <v>12</v>
      </c>
      <c r="I35" s="44">
        <v>30</v>
      </c>
      <c r="J35" s="44">
        <v>29</v>
      </c>
      <c r="K35" s="44">
        <v>3</v>
      </c>
      <c r="L35" s="44"/>
      <c r="M35" s="44">
        <v>3</v>
      </c>
      <c r="N35" s="44"/>
      <c r="O35" s="44"/>
      <c r="P35" s="44"/>
      <c r="Q35" s="44">
        <v>2</v>
      </c>
      <c r="R35" s="44">
        <v>2</v>
      </c>
      <c r="S35" s="44"/>
      <c r="T35" s="44"/>
      <c r="U35" s="44">
        <v>2</v>
      </c>
      <c r="V35" s="44">
        <v>2</v>
      </c>
      <c r="W35" s="44">
        <v>3</v>
      </c>
      <c r="X35" s="44"/>
      <c r="Y35" s="44"/>
      <c r="Z35" s="44"/>
      <c r="AA35" s="44">
        <v>3</v>
      </c>
      <c r="AB35" s="44"/>
      <c r="AC35" s="44">
        <v>2</v>
      </c>
      <c r="AD35" s="44">
        <v>2</v>
      </c>
      <c r="AE35" s="44"/>
      <c r="AF35" s="44"/>
      <c r="AG35" s="44">
        <v>3</v>
      </c>
      <c r="AH35" s="44"/>
      <c r="AI35" s="44">
        <v>3</v>
      </c>
      <c r="AJ35" s="44"/>
      <c r="AK35" s="44"/>
      <c r="AL35" s="44"/>
      <c r="AM35" s="44">
        <v>4</v>
      </c>
      <c r="AN35" s="44"/>
      <c r="AO35" s="44">
        <v>4</v>
      </c>
      <c r="AP35" s="44"/>
      <c r="AQ35" s="44"/>
      <c r="AR35" s="44">
        <v>4</v>
      </c>
      <c r="AS35" s="44"/>
      <c r="AT35" s="44"/>
      <c r="AU35" s="44"/>
      <c r="AV35" s="44"/>
      <c r="AW35" s="44"/>
      <c r="AX35" s="44"/>
      <c r="AY35" s="44"/>
      <c r="AZ35" s="44"/>
      <c r="BA35" s="44">
        <v>3</v>
      </c>
      <c r="BB35" s="44"/>
      <c r="BC35" s="44"/>
      <c r="BD35" s="44"/>
      <c r="BE35" s="52">
        <v>4</v>
      </c>
      <c r="BF35" s="52"/>
      <c r="BG35" s="44"/>
      <c r="BH35" s="44"/>
      <c r="BI35" s="44"/>
      <c r="BJ35" s="44"/>
      <c r="BK35" s="44"/>
      <c r="BL35" s="44"/>
      <c r="BM35" s="44">
        <v>3</v>
      </c>
      <c r="BN35" s="44">
        <v>2</v>
      </c>
      <c r="BO35" s="44"/>
      <c r="BP35" s="22">
        <v>2</v>
      </c>
      <c r="BQ35" s="60">
        <v>77</v>
      </c>
      <c r="BR35" s="61">
        <f t="shared" si="4"/>
        <v>54</v>
      </c>
      <c r="BS35" s="62">
        <v>120</v>
      </c>
      <c r="BT35" s="63">
        <f t="shared" si="5"/>
        <v>0.45</v>
      </c>
      <c r="BU35" s="81"/>
      <c r="BV35" s="75"/>
      <c r="BW35" s="76"/>
      <c r="BX35" s="5">
        <f t="shared" si="6"/>
        <v>54</v>
      </c>
    </row>
    <row r="36" s="2" customFormat="1" ht="29" spans="1:76">
      <c r="A36" s="30"/>
      <c r="B36" s="22">
        <v>31</v>
      </c>
      <c r="C36" s="23" t="s">
        <v>120</v>
      </c>
      <c r="D36" s="24" t="s">
        <v>82</v>
      </c>
      <c r="E36" s="39" t="s">
        <v>111</v>
      </c>
      <c r="F36" s="40">
        <f t="shared" si="2"/>
        <v>139</v>
      </c>
      <c r="G36" s="38">
        <f t="shared" si="3"/>
        <v>27</v>
      </c>
      <c r="H36" s="38">
        <f t="shared" si="1"/>
        <v>9</v>
      </c>
      <c r="I36" s="45">
        <v>70</v>
      </c>
      <c r="J36" s="45">
        <v>32</v>
      </c>
      <c r="K36" s="44"/>
      <c r="L36" s="44"/>
      <c r="M36" s="44"/>
      <c r="N36" s="44"/>
      <c r="O36" s="44"/>
      <c r="P36" s="44"/>
      <c r="Q36" s="44">
        <v>4</v>
      </c>
      <c r="R36" s="44"/>
      <c r="S36" s="44"/>
      <c r="T36" s="44"/>
      <c r="U36" s="44"/>
      <c r="V36" s="44"/>
      <c r="W36" s="44"/>
      <c r="X36" s="44"/>
      <c r="Y36" s="44"/>
      <c r="Z36" s="44">
        <v>3</v>
      </c>
      <c r="AA36" s="44"/>
      <c r="AB36" s="44"/>
      <c r="AC36" s="44"/>
      <c r="AD36" s="44"/>
      <c r="AE36" s="44">
        <v>3</v>
      </c>
      <c r="AF36" s="44"/>
      <c r="AG36" s="44">
        <v>2</v>
      </c>
      <c r="AH36" s="44">
        <v>2</v>
      </c>
      <c r="AI36" s="44"/>
      <c r="AJ36" s="44"/>
      <c r="AK36" s="44">
        <v>3</v>
      </c>
      <c r="AL36" s="44"/>
      <c r="AM36" s="44">
        <v>4</v>
      </c>
      <c r="AN36" s="44"/>
      <c r="AO36" s="44"/>
      <c r="AP36" s="44"/>
      <c r="AQ36" s="44"/>
      <c r="AR36" s="44"/>
      <c r="AS36" s="44"/>
      <c r="AT36" s="44"/>
      <c r="AU36" s="44">
        <v>3</v>
      </c>
      <c r="AV36" s="44"/>
      <c r="AW36" s="44">
        <v>2</v>
      </c>
      <c r="AX36" s="44">
        <v>2</v>
      </c>
      <c r="AY36" s="44">
        <v>2</v>
      </c>
      <c r="AZ36" s="44">
        <v>2</v>
      </c>
      <c r="BA36" s="44"/>
      <c r="BB36" s="44"/>
      <c r="BC36" s="44"/>
      <c r="BD36" s="44"/>
      <c r="BE36" s="52"/>
      <c r="BF36" s="52"/>
      <c r="BG36" s="44"/>
      <c r="BH36" s="44"/>
      <c r="BI36" s="44"/>
      <c r="BJ36" s="44"/>
      <c r="BK36" s="44"/>
      <c r="BL36" s="44"/>
      <c r="BM36" s="44">
        <v>4</v>
      </c>
      <c r="BN36" s="44"/>
      <c r="BO36" s="44"/>
      <c r="BP36" s="22">
        <v>1</v>
      </c>
      <c r="BQ36" s="60"/>
      <c r="BR36" s="61">
        <f t="shared" si="4"/>
        <v>36</v>
      </c>
      <c r="BS36" s="62">
        <v>150</v>
      </c>
      <c r="BT36" s="63">
        <f t="shared" si="5"/>
        <v>0.24</v>
      </c>
      <c r="BU36" s="81"/>
      <c r="BV36" s="75"/>
      <c r="BW36" s="76"/>
      <c r="BX36" s="5">
        <f t="shared" si="6"/>
        <v>36</v>
      </c>
    </row>
    <row r="37" s="2" customFormat="1" ht="17.6" spans="1:76">
      <c r="A37" s="30"/>
      <c r="B37" s="22">
        <v>32</v>
      </c>
      <c r="C37" s="23" t="s">
        <v>121</v>
      </c>
      <c r="D37" s="24" t="s">
        <v>82</v>
      </c>
      <c r="E37" s="39" t="s">
        <v>111</v>
      </c>
      <c r="F37" s="40">
        <f t="shared" si="2"/>
        <v>93</v>
      </c>
      <c r="G37" s="38">
        <f t="shared" si="3"/>
        <v>19</v>
      </c>
      <c r="H37" s="38">
        <f t="shared" si="1"/>
        <v>0</v>
      </c>
      <c r="I37" s="44">
        <v>40</v>
      </c>
      <c r="J37" s="44">
        <v>33</v>
      </c>
      <c r="K37" s="44"/>
      <c r="L37" s="44"/>
      <c r="M37" s="44"/>
      <c r="N37" s="44"/>
      <c r="O37" s="44"/>
      <c r="P37" s="44"/>
      <c r="Q37" s="44">
        <v>4</v>
      </c>
      <c r="R37" s="44"/>
      <c r="S37" s="44"/>
      <c r="T37" s="44"/>
      <c r="U37" s="44">
        <v>3</v>
      </c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>
        <v>4</v>
      </c>
      <c r="AN37" s="44"/>
      <c r="AO37" s="44"/>
      <c r="AP37" s="44"/>
      <c r="AQ37" s="44"/>
      <c r="AR37" s="44"/>
      <c r="AS37" s="44"/>
      <c r="AT37" s="44"/>
      <c r="AU37" s="44"/>
      <c r="AV37" s="44"/>
      <c r="AW37" s="44">
        <v>4</v>
      </c>
      <c r="AX37" s="44"/>
      <c r="AY37" s="44"/>
      <c r="AZ37" s="44"/>
      <c r="BA37" s="44"/>
      <c r="BB37" s="44"/>
      <c r="BC37" s="44"/>
      <c r="BD37" s="44"/>
      <c r="BE37" s="52">
        <v>4</v>
      </c>
      <c r="BF37" s="52"/>
      <c r="BG37" s="44"/>
      <c r="BH37" s="44"/>
      <c r="BI37" s="44"/>
      <c r="BJ37" s="44"/>
      <c r="BK37" s="44"/>
      <c r="BL37" s="44"/>
      <c r="BM37" s="44"/>
      <c r="BN37" s="44"/>
      <c r="BO37" s="44"/>
      <c r="BP37" s="22">
        <v>1</v>
      </c>
      <c r="BQ37" s="60"/>
      <c r="BR37" s="61">
        <f t="shared" si="4"/>
        <v>19</v>
      </c>
      <c r="BS37" s="62">
        <v>100</v>
      </c>
      <c r="BT37" s="63">
        <f t="shared" si="5"/>
        <v>0.19</v>
      </c>
      <c r="BU37" s="81"/>
      <c r="BV37" s="75"/>
      <c r="BW37" s="76"/>
      <c r="BX37" s="5">
        <f t="shared" si="6"/>
        <v>19</v>
      </c>
    </row>
    <row r="38" s="2" customFormat="1" ht="29" spans="1:76">
      <c r="A38" s="30"/>
      <c r="B38" s="22">
        <v>33</v>
      </c>
      <c r="C38" s="23" t="s">
        <v>122</v>
      </c>
      <c r="D38" s="24" t="s">
        <v>82</v>
      </c>
      <c r="E38" s="39" t="s">
        <v>111</v>
      </c>
      <c r="F38" s="40">
        <f t="shared" si="2"/>
        <v>95</v>
      </c>
      <c r="G38" s="38">
        <f t="shared" si="3"/>
        <v>28</v>
      </c>
      <c r="H38" s="38">
        <f t="shared" si="1"/>
        <v>10</v>
      </c>
      <c r="I38" s="44">
        <v>30</v>
      </c>
      <c r="J38" s="44">
        <v>26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>
        <v>3</v>
      </c>
      <c r="AA38" s="44"/>
      <c r="AB38" s="44">
        <v>3</v>
      </c>
      <c r="AC38" s="44"/>
      <c r="AD38" s="44"/>
      <c r="AE38" s="44"/>
      <c r="AF38" s="44"/>
      <c r="AG38" s="44"/>
      <c r="AH38" s="44"/>
      <c r="AI38" s="44">
        <v>3</v>
      </c>
      <c r="AJ38" s="44"/>
      <c r="AK38" s="44"/>
      <c r="AL38" s="44"/>
      <c r="AM38" s="44"/>
      <c r="AN38" s="44">
        <v>4</v>
      </c>
      <c r="AO38" s="44"/>
      <c r="AP38" s="44"/>
      <c r="AQ38" s="44">
        <v>4</v>
      </c>
      <c r="AR38" s="44"/>
      <c r="AS38" s="44">
        <v>4</v>
      </c>
      <c r="AT38" s="44"/>
      <c r="AU38" s="44"/>
      <c r="AV38" s="44"/>
      <c r="AW38" s="44"/>
      <c r="AX38" s="44"/>
      <c r="AY38" s="44">
        <v>5</v>
      </c>
      <c r="AZ38" s="44"/>
      <c r="BA38" s="44">
        <v>4</v>
      </c>
      <c r="BB38" s="44"/>
      <c r="BC38" s="44"/>
      <c r="BD38" s="44"/>
      <c r="BE38" s="52">
        <v>4</v>
      </c>
      <c r="BF38" s="52"/>
      <c r="BG38" s="44">
        <v>4</v>
      </c>
      <c r="BH38" s="44"/>
      <c r="BI38" s="44"/>
      <c r="BJ38" s="44"/>
      <c r="BK38" s="44"/>
      <c r="BL38" s="44"/>
      <c r="BM38" s="44"/>
      <c r="BN38" s="44"/>
      <c r="BO38" s="44"/>
      <c r="BP38" s="22">
        <v>1</v>
      </c>
      <c r="BQ38" s="60"/>
      <c r="BR38" s="61">
        <f t="shared" si="4"/>
        <v>38</v>
      </c>
      <c r="BS38" s="62">
        <v>100</v>
      </c>
      <c r="BT38" s="63">
        <f t="shared" si="5"/>
        <v>0.38</v>
      </c>
      <c r="BU38" s="81"/>
      <c r="BV38" s="75"/>
      <c r="BW38" s="76"/>
      <c r="BX38" s="5">
        <f t="shared" si="6"/>
        <v>38</v>
      </c>
    </row>
    <row r="39" s="2" customFormat="1" ht="17.6" spans="1:76">
      <c r="A39" s="31"/>
      <c r="B39" s="22">
        <v>34</v>
      </c>
      <c r="C39" s="23" t="s">
        <v>123</v>
      </c>
      <c r="D39" s="24" t="s">
        <v>82</v>
      </c>
      <c r="E39" s="39" t="s">
        <v>111</v>
      </c>
      <c r="F39" s="40">
        <f t="shared" si="2"/>
        <v>54</v>
      </c>
      <c r="G39" s="38">
        <f t="shared" si="3"/>
        <v>0</v>
      </c>
      <c r="H39" s="38">
        <f t="shared" si="1"/>
        <v>0</v>
      </c>
      <c r="I39" s="45">
        <v>30</v>
      </c>
      <c r="J39" s="45">
        <v>24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52"/>
      <c r="BF39" s="52"/>
      <c r="BG39" s="44"/>
      <c r="BH39" s="44"/>
      <c r="BI39" s="44"/>
      <c r="BJ39" s="44"/>
      <c r="BK39" s="44"/>
      <c r="BL39" s="44"/>
      <c r="BM39" s="44"/>
      <c r="BN39" s="44"/>
      <c r="BO39" s="44"/>
      <c r="BP39" s="22">
        <v>0</v>
      </c>
      <c r="BQ39" s="60"/>
      <c r="BR39" s="61">
        <f t="shared" si="4"/>
        <v>0</v>
      </c>
      <c r="BS39" s="62">
        <v>60</v>
      </c>
      <c r="BT39" s="63">
        <f t="shared" si="5"/>
        <v>0</v>
      </c>
      <c r="BU39" s="80"/>
      <c r="BV39" s="77"/>
      <c r="BW39" s="78"/>
      <c r="BX39" s="5">
        <f t="shared" si="6"/>
        <v>0</v>
      </c>
    </row>
    <row r="40" s="2" customFormat="1" ht="17.6" spans="1:76">
      <c r="A40" s="26" t="s">
        <v>124</v>
      </c>
      <c r="B40" s="22">
        <v>35</v>
      </c>
      <c r="C40" s="23" t="s">
        <v>125</v>
      </c>
      <c r="D40" s="24" t="s">
        <v>82</v>
      </c>
      <c r="E40" s="39" t="s">
        <v>111</v>
      </c>
      <c r="F40" s="40">
        <f t="shared" si="2"/>
        <v>171</v>
      </c>
      <c r="G40" s="38">
        <f t="shared" si="3"/>
        <v>48</v>
      </c>
      <c r="H40" s="38">
        <f t="shared" si="1"/>
        <v>22</v>
      </c>
      <c r="I40" s="44">
        <v>70</v>
      </c>
      <c r="J40" s="44">
        <v>29</v>
      </c>
      <c r="K40" s="44"/>
      <c r="L40" s="44"/>
      <c r="M40" s="44"/>
      <c r="N40" s="44">
        <v>4</v>
      </c>
      <c r="O40" s="44">
        <v>3</v>
      </c>
      <c r="P40" s="44"/>
      <c r="Q40" s="44"/>
      <c r="R40" s="44"/>
      <c r="S40" s="44">
        <v>3</v>
      </c>
      <c r="T40" s="44"/>
      <c r="U40" s="44">
        <v>4</v>
      </c>
      <c r="V40" s="44"/>
      <c r="W40" s="44"/>
      <c r="X40" s="44">
        <v>3</v>
      </c>
      <c r="Y40" s="44"/>
      <c r="Z40" s="44"/>
      <c r="AA40" s="44">
        <v>4</v>
      </c>
      <c r="AB40" s="44"/>
      <c r="AC40" s="44"/>
      <c r="AD40" s="44"/>
      <c r="AE40" s="44"/>
      <c r="AF40" s="44"/>
      <c r="AG40" s="44">
        <v>2</v>
      </c>
      <c r="AH40" s="44"/>
      <c r="AI40" s="44">
        <v>3</v>
      </c>
      <c r="AJ40" s="44">
        <v>3</v>
      </c>
      <c r="AK40" s="44">
        <v>3</v>
      </c>
      <c r="AL40" s="44"/>
      <c r="AM40" s="44">
        <v>4</v>
      </c>
      <c r="AN40" s="44">
        <v>5</v>
      </c>
      <c r="AO40" s="44"/>
      <c r="AP40" s="44"/>
      <c r="AQ40" s="44">
        <v>5</v>
      </c>
      <c r="AR40" s="44"/>
      <c r="AS40" s="44"/>
      <c r="AT40" s="44">
        <v>4</v>
      </c>
      <c r="AU40" s="44">
        <v>4</v>
      </c>
      <c r="AV40" s="44"/>
      <c r="AW40" s="44"/>
      <c r="AX40" s="44">
        <v>3</v>
      </c>
      <c r="AY40" s="44">
        <v>2</v>
      </c>
      <c r="AZ40" s="44"/>
      <c r="BA40" s="44"/>
      <c r="BB40" s="44"/>
      <c r="BC40" s="44">
        <v>3</v>
      </c>
      <c r="BD40" s="44"/>
      <c r="BE40" s="52">
        <v>4</v>
      </c>
      <c r="BF40" s="52"/>
      <c r="BG40" s="44"/>
      <c r="BH40" s="44"/>
      <c r="BI40" s="44"/>
      <c r="BJ40" s="44"/>
      <c r="BK40" s="44"/>
      <c r="BL40" s="44"/>
      <c r="BM40" s="44">
        <v>4</v>
      </c>
      <c r="BN40" s="44"/>
      <c r="BO40" s="44"/>
      <c r="BP40" s="22">
        <v>2</v>
      </c>
      <c r="BQ40" s="60"/>
      <c r="BR40" s="61">
        <f t="shared" si="4"/>
        <v>70</v>
      </c>
      <c r="BS40" s="62">
        <v>180</v>
      </c>
      <c r="BT40" s="63">
        <f t="shared" si="5"/>
        <v>0.388888888888889</v>
      </c>
      <c r="BU40" s="68">
        <f>SUM(BR40:BR44)</f>
        <v>199</v>
      </c>
      <c r="BV40" s="73">
        <v>637</v>
      </c>
      <c r="BW40" s="74">
        <f>BU40/BV40</f>
        <v>0.312401883830455</v>
      </c>
      <c r="BX40" s="5">
        <f t="shared" si="6"/>
        <v>70</v>
      </c>
    </row>
    <row r="41" s="3" customFormat="1" ht="17.6" spans="1:76">
      <c r="A41" s="28"/>
      <c r="B41" s="22">
        <v>36</v>
      </c>
      <c r="C41" s="23" t="s">
        <v>126</v>
      </c>
      <c r="D41" s="24" t="s">
        <v>82</v>
      </c>
      <c r="E41" s="39" t="s">
        <v>111</v>
      </c>
      <c r="F41" s="40">
        <f t="shared" si="2"/>
        <v>236</v>
      </c>
      <c r="G41" s="38">
        <f t="shared" si="3"/>
        <v>52</v>
      </c>
      <c r="H41" s="38">
        <f t="shared" si="1"/>
        <v>17</v>
      </c>
      <c r="I41" s="44">
        <v>66</v>
      </c>
      <c r="J41" s="44">
        <v>40</v>
      </c>
      <c r="K41" s="44">
        <v>3</v>
      </c>
      <c r="L41" s="44"/>
      <c r="M41" s="44"/>
      <c r="N41" s="44"/>
      <c r="O41" s="44"/>
      <c r="P41" s="44"/>
      <c r="Q41" s="44"/>
      <c r="R41" s="44">
        <v>4</v>
      </c>
      <c r="S41" s="44"/>
      <c r="T41" s="44"/>
      <c r="U41" s="44"/>
      <c r="V41" s="44"/>
      <c r="W41" s="44">
        <v>4</v>
      </c>
      <c r="X41" s="44"/>
      <c r="Y41" s="44">
        <v>4</v>
      </c>
      <c r="Z41" s="44"/>
      <c r="AA41" s="44">
        <v>2</v>
      </c>
      <c r="AB41" s="44">
        <v>2</v>
      </c>
      <c r="AC41" s="44">
        <v>4</v>
      </c>
      <c r="AD41" s="44"/>
      <c r="AE41" s="44">
        <v>4</v>
      </c>
      <c r="AF41" s="44"/>
      <c r="AG41" s="44">
        <v>3</v>
      </c>
      <c r="AH41" s="44">
        <v>2</v>
      </c>
      <c r="AI41" s="44">
        <v>3</v>
      </c>
      <c r="AJ41" s="44"/>
      <c r="AK41" s="44"/>
      <c r="AL41" s="44"/>
      <c r="AM41" s="44">
        <v>3</v>
      </c>
      <c r="AN41" s="44">
        <v>2</v>
      </c>
      <c r="AO41" s="44">
        <v>5</v>
      </c>
      <c r="AP41" s="44"/>
      <c r="AQ41" s="44"/>
      <c r="AR41" s="44"/>
      <c r="AS41" s="44"/>
      <c r="AT41" s="44"/>
      <c r="AU41" s="44">
        <v>3</v>
      </c>
      <c r="AV41" s="44"/>
      <c r="AW41" s="44">
        <v>2</v>
      </c>
      <c r="AX41" s="44">
        <v>2</v>
      </c>
      <c r="AY41" s="44"/>
      <c r="AZ41" s="44"/>
      <c r="BA41" s="44">
        <v>4</v>
      </c>
      <c r="BB41" s="44"/>
      <c r="BC41" s="44"/>
      <c r="BD41" s="44"/>
      <c r="BE41" s="52">
        <v>2</v>
      </c>
      <c r="BF41" s="52">
        <v>2</v>
      </c>
      <c r="BG41" s="44"/>
      <c r="BH41" s="44"/>
      <c r="BI41" s="44"/>
      <c r="BJ41" s="44"/>
      <c r="BK41" s="44">
        <v>3</v>
      </c>
      <c r="BL41" s="44"/>
      <c r="BM41" s="44">
        <v>3</v>
      </c>
      <c r="BN41" s="44">
        <v>3</v>
      </c>
      <c r="BO41" s="44"/>
      <c r="BP41" s="22">
        <v>3</v>
      </c>
      <c r="BQ41" s="60">
        <v>58</v>
      </c>
      <c r="BR41" s="61">
        <f t="shared" si="4"/>
        <v>69</v>
      </c>
      <c r="BS41" s="62">
        <v>187</v>
      </c>
      <c r="BT41" s="63">
        <f t="shared" si="5"/>
        <v>0.368983957219251</v>
      </c>
      <c r="BU41" s="60"/>
      <c r="BV41" s="75"/>
      <c r="BW41" s="76"/>
      <c r="BX41" s="5">
        <f t="shared" si="6"/>
        <v>69</v>
      </c>
    </row>
    <row r="42" s="2" customFormat="1" ht="29" spans="1:76">
      <c r="A42" s="28"/>
      <c r="B42" s="22">
        <v>37</v>
      </c>
      <c r="C42" s="23" t="s">
        <v>127</v>
      </c>
      <c r="D42" s="24" t="s">
        <v>82</v>
      </c>
      <c r="E42" s="39" t="s">
        <v>111</v>
      </c>
      <c r="F42" s="40">
        <f t="shared" si="2"/>
        <v>81</v>
      </c>
      <c r="G42" s="38">
        <f t="shared" si="3"/>
        <v>0</v>
      </c>
      <c r="H42" s="38">
        <f t="shared" si="1"/>
        <v>0</v>
      </c>
      <c r="I42" s="44">
        <v>60</v>
      </c>
      <c r="J42" s="44">
        <v>21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52"/>
      <c r="BF42" s="52"/>
      <c r="BG42" s="44"/>
      <c r="BH42" s="44"/>
      <c r="BI42" s="44"/>
      <c r="BJ42" s="44"/>
      <c r="BK42" s="44"/>
      <c r="BL42" s="44"/>
      <c r="BM42" s="44"/>
      <c r="BN42" s="44"/>
      <c r="BO42" s="44"/>
      <c r="BP42" s="22">
        <v>0</v>
      </c>
      <c r="BQ42" s="60"/>
      <c r="BR42" s="61">
        <f t="shared" si="4"/>
        <v>0</v>
      </c>
      <c r="BS42" s="62">
        <v>90</v>
      </c>
      <c r="BT42" s="63">
        <f t="shared" si="5"/>
        <v>0</v>
      </c>
      <c r="BU42" s="60"/>
      <c r="BV42" s="75"/>
      <c r="BW42" s="76"/>
      <c r="BX42" s="5">
        <f t="shared" si="6"/>
        <v>0</v>
      </c>
    </row>
    <row r="43" s="2" customFormat="1" ht="17.6" spans="1:76">
      <c r="A43" s="28"/>
      <c r="B43" s="22">
        <v>38</v>
      </c>
      <c r="C43" s="23" t="s">
        <v>128</v>
      </c>
      <c r="D43" s="24" t="s">
        <v>82</v>
      </c>
      <c r="E43" s="39" t="s">
        <v>111</v>
      </c>
      <c r="F43" s="40">
        <f t="shared" si="2"/>
        <v>84</v>
      </c>
      <c r="G43" s="38">
        <f t="shared" si="3"/>
        <v>15</v>
      </c>
      <c r="H43" s="38">
        <f t="shared" si="1"/>
        <v>10</v>
      </c>
      <c r="I43" s="44">
        <v>30</v>
      </c>
      <c r="J43" s="44">
        <v>28</v>
      </c>
      <c r="K43" s="44"/>
      <c r="L43" s="44"/>
      <c r="M43" s="44"/>
      <c r="N43" s="44"/>
      <c r="O43" s="44"/>
      <c r="P43" s="44"/>
      <c r="Q43" s="44">
        <v>4</v>
      </c>
      <c r="R43" s="44">
        <v>4</v>
      </c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>
        <v>2</v>
      </c>
      <c r="AH43" s="44"/>
      <c r="AI43" s="44"/>
      <c r="AJ43" s="44"/>
      <c r="AK43" s="44"/>
      <c r="AL43" s="44"/>
      <c r="AM43" s="44">
        <v>3</v>
      </c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>
        <v>2</v>
      </c>
      <c r="AZ43" s="44"/>
      <c r="BA43" s="44"/>
      <c r="BB43" s="44"/>
      <c r="BC43" s="44"/>
      <c r="BD43" s="44"/>
      <c r="BE43" s="52"/>
      <c r="BF43" s="52">
        <v>4</v>
      </c>
      <c r="BG43" s="44">
        <v>4</v>
      </c>
      <c r="BH43" s="44"/>
      <c r="BI43" s="44"/>
      <c r="BJ43" s="44">
        <v>2</v>
      </c>
      <c r="BK43" s="44"/>
      <c r="BL43" s="44"/>
      <c r="BM43" s="44"/>
      <c r="BN43" s="44"/>
      <c r="BO43" s="44"/>
      <c r="BP43" s="22">
        <v>1</v>
      </c>
      <c r="BQ43" s="60"/>
      <c r="BR43" s="61">
        <f t="shared" si="4"/>
        <v>25</v>
      </c>
      <c r="BS43" s="62">
        <v>90</v>
      </c>
      <c r="BT43" s="63">
        <f t="shared" si="5"/>
        <v>0.277777777777778</v>
      </c>
      <c r="BU43" s="60"/>
      <c r="BV43" s="75"/>
      <c r="BW43" s="76"/>
      <c r="BX43" s="5">
        <f t="shared" si="6"/>
        <v>25</v>
      </c>
    </row>
    <row r="44" s="2" customFormat="1" ht="17.6" spans="1:76">
      <c r="A44" s="27"/>
      <c r="B44" s="22">
        <v>39</v>
      </c>
      <c r="C44" s="23" t="s">
        <v>129</v>
      </c>
      <c r="D44" s="24" t="s">
        <v>82</v>
      </c>
      <c r="E44" s="39" t="s">
        <v>111</v>
      </c>
      <c r="F44" s="40">
        <f t="shared" si="2"/>
        <v>86</v>
      </c>
      <c r="G44" s="38">
        <f t="shared" si="3"/>
        <v>7</v>
      </c>
      <c r="H44" s="38">
        <f t="shared" si="1"/>
        <v>28</v>
      </c>
      <c r="I44" s="44">
        <v>34</v>
      </c>
      <c r="J44" s="44">
        <v>15</v>
      </c>
      <c r="K44" s="44"/>
      <c r="L44" s="44">
        <v>3</v>
      </c>
      <c r="M44" s="44"/>
      <c r="N44" s="44"/>
      <c r="O44" s="44"/>
      <c r="P44" s="44"/>
      <c r="Q44" s="44"/>
      <c r="R44" s="46"/>
      <c r="S44" s="44"/>
      <c r="T44" s="44"/>
      <c r="U44" s="44"/>
      <c r="V44" s="44">
        <v>3</v>
      </c>
      <c r="W44" s="44"/>
      <c r="X44" s="44">
        <v>3</v>
      </c>
      <c r="Y44" s="44"/>
      <c r="Z44" s="44"/>
      <c r="AA44" s="44">
        <v>4</v>
      </c>
      <c r="AB44" s="44"/>
      <c r="AC44" s="44"/>
      <c r="AD44" s="44"/>
      <c r="AE44" s="44"/>
      <c r="AF44" s="44">
        <v>4</v>
      </c>
      <c r="AG44" s="44"/>
      <c r="AH44" s="44">
        <v>5</v>
      </c>
      <c r="AI44" s="44"/>
      <c r="AJ44" s="44">
        <v>3</v>
      </c>
      <c r="AK44" s="44"/>
      <c r="AL44" s="44"/>
      <c r="AM44" s="44"/>
      <c r="AN44" s="44">
        <v>4</v>
      </c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52"/>
      <c r="BF44" s="52"/>
      <c r="BG44" s="44"/>
      <c r="BH44" s="44">
        <v>3</v>
      </c>
      <c r="BI44" s="44"/>
      <c r="BJ44" s="44"/>
      <c r="BK44" s="44">
        <v>3</v>
      </c>
      <c r="BL44" s="44"/>
      <c r="BM44" s="44"/>
      <c r="BN44" s="44"/>
      <c r="BO44" s="44"/>
      <c r="BP44" s="22">
        <v>2</v>
      </c>
      <c r="BQ44" s="60"/>
      <c r="BR44" s="61">
        <f t="shared" si="4"/>
        <v>35</v>
      </c>
      <c r="BS44" s="62">
        <v>90</v>
      </c>
      <c r="BT44" s="63">
        <f t="shared" si="5"/>
        <v>0.388888888888889</v>
      </c>
      <c r="BU44" s="60"/>
      <c r="BV44" s="77"/>
      <c r="BW44" s="78"/>
      <c r="BX44" s="5">
        <f t="shared" si="6"/>
        <v>35</v>
      </c>
    </row>
    <row r="45" ht="17.6" spans="1:76">
      <c r="A45" s="26" t="s">
        <v>130</v>
      </c>
      <c r="B45" s="22">
        <v>40</v>
      </c>
      <c r="C45" s="23" t="s">
        <v>131</v>
      </c>
      <c r="D45" s="24" t="s">
        <v>82</v>
      </c>
      <c r="E45" s="39" t="s">
        <v>111</v>
      </c>
      <c r="F45" s="40">
        <f t="shared" si="2"/>
        <v>211</v>
      </c>
      <c r="G45" s="38">
        <f t="shared" si="3"/>
        <v>29</v>
      </c>
      <c r="H45" s="38">
        <f t="shared" si="1"/>
        <v>0</v>
      </c>
      <c r="I45" s="44">
        <v>140</v>
      </c>
      <c r="J45" s="44">
        <v>40</v>
      </c>
      <c r="K45" s="44"/>
      <c r="L45" s="44"/>
      <c r="M45" s="44">
        <v>3</v>
      </c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>
        <v>3</v>
      </c>
      <c r="Z45" s="44"/>
      <c r="AA45" s="44">
        <v>6</v>
      </c>
      <c r="AB45" s="44"/>
      <c r="AC45" s="44"/>
      <c r="AD45" s="44"/>
      <c r="AE45" s="44">
        <v>4</v>
      </c>
      <c r="AF45" s="44"/>
      <c r="AG45" s="44">
        <v>3</v>
      </c>
      <c r="AH45" s="44"/>
      <c r="AI45" s="44"/>
      <c r="AJ45" s="44"/>
      <c r="AK45" s="44"/>
      <c r="AL45" s="44"/>
      <c r="AM45" s="44">
        <v>4</v>
      </c>
      <c r="AN45" s="44"/>
      <c r="AO45" s="44"/>
      <c r="AP45" s="44"/>
      <c r="AQ45" s="44">
        <v>4</v>
      </c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52"/>
      <c r="BF45" s="52"/>
      <c r="BG45" s="44"/>
      <c r="BH45" s="44"/>
      <c r="BI45" s="44">
        <v>2</v>
      </c>
      <c r="BJ45" s="44"/>
      <c r="BK45" s="44"/>
      <c r="BL45" s="44"/>
      <c r="BM45" s="44"/>
      <c r="BN45" s="44"/>
      <c r="BO45" s="44"/>
      <c r="BP45" s="22">
        <v>2</v>
      </c>
      <c r="BQ45" s="60"/>
      <c r="BR45" s="61">
        <f t="shared" si="4"/>
        <v>29</v>
      </c>
      <c r="BS45" s="62">
        <v>230</v>
      </c>
      <c r="BT45" s="63">
        <f t="shared" si="5"/>
        <v>0.126086956521739</v>
      </c>
      <c r="BU45" s="68">
        <f>SUM(BR45:BR47)</f>
        <v>77</v>
      </c>
      <c r="BV45" s="73">
        <v>445</v>
      </c>
      <c r="BW45" s="70">
        <f>BU45/BV45</f>
        <v>0.173033707865169</v>
      </c>
      <c r="BX45" s="5">
        <f t="shared" si="6"/>
        <v>29</v>
      </c>
    </row>
    <row r="46" ht="17.6" spans="1:76">
      <c r="A46" s="28"/>
      <c r="B46" s="22">
        <v>41</v>
      </c>
      <c r="C46" s="23" t="s">
        <v>132</v>
      </c>
      <c r="D46" s="24" t="s">
        <v>82</v>
      </c>
      <c r="E46" s="39" t="s">
        <v>111</v>
      </c>
      <c r="F46" s="40">
        <f t="shared" si="2"/>
        <v>168</v>
      </c>
      <c r="G46" s="38">
        <f t="shared" si="3"/>
        <v>28</v>
      </c>
      <c r="H46" s="38">
        <f t="shared" si="1"/>
        <v>0</v>
      </c>
      <c r="I46" s="46">
        <v>60</v>
      </c>
      <c r="J46" s="46">
        <v>36</v>
      </c>
      <c r="K46" s="46"/>
      <c r="L46" s="46"/>
      <c r="M46" s="46"/>
      <c r="N46" s="46"/>
      <c r="O46" s="46"/>
      <c r="P46" s="46"/>
      <c r="Q46" s="46">
        <v>3</v>
      </c>
      <c r="R46" s="44"/>
      <c r="S46" s="46">
        <v>3</v>
      </c>
      <c r="T46" s="46"/>
      <c r="U46" s="46">
        <v>3</v>
      </c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>
        <v>3</v>
      </c>
      <c r="AV46" s="46"/>
      <c r="AW46" s="46">
        <v>3</v>
      </c>
      <c r="AX46" s="46"/>
      <c r="AY46" s="46">
        <v>3</v>
      </c>
      <c r="AZ46" s="46"/>
      <c r="BA46" s="46">
        <v>3</v>
      </c>
      <c r="BB46" s="46"/>
      <c r="BC46" s="46"/>
      <c r="BD46" s="46"/>
      <c r="BE46" s="53">
        <v>3</v>
      </c>
      <c r="BF46" s="53"/>
      <c r="BG46" s="46"/>
      <c r="BH46" s="46"/>
      <c r="BI46" s="46"/>
      <c r="BJ46" s="46"/>
      <c r="BK46" s="46"/>
      <c r="BL46" s="46"/>
      <c r="BM46" s="46">
        <v>4</v>
      </c>
      <c r="BN46" s="46"/>
      <c r="BO46" s="46"/>
      <c r="BP46" s="22">
        <v>1</v>
      </c>
      <c r="BQ46" s="60">
        <v>43</v>
      </c>
      <c r="BR46" s="61">
        <f t="shared" si="4"/>
        <v>28</v>
      </c>
      <c r="BS46" s="62">
        <v>135</v>
      </c>
      <c r="BT46" s="63">
        <f t="shared" si="5"/>
        <v>0.207407407407407</v>
      </c>
      <c r="BU46" s="60"/>
      <c r="BV46" s="75"/>
      <c r="BW46" s="71"/>
      <c r="BX46" s="5">
        <f t="shared" si="6"/>
        <v>28</v>
      </c>
    </row>
    <row r="47" ht="17.6" spans="1:76">
      <c r="A47" s="27"/>
      <c r="B47" s="22">
        <v>42</v>
      </c>
      <c r="C47" s="23" t="s">
        <v>133</v>
      </c>
      <c r="D47" s="24" t="s">
        <v>82</v>
      </c>
      <c r="E47" s="39" t="s">
        <v>111</v>
      </c>
      <c r="F47" s="40">
        <f t="shared" si="2"/>
        <v>75</v>
      </c>
      <c r="G47" s="38">
        <f t="shared" si="3"/>
        <v>20</v>
      </c>
      <c r="H47" s="38">
        <f t="shared" si="1"/>
        <v>0</v>
      </c>
      <c r="I47" s="46">
        <v>30</v>
      </c>
      <c r="J47" s="46">
        <v>24</v>
      </c>
      <c r="K47" s="46"/>
      <c r="L47" s="46"/>
      <c r="M47" s="46"/>
      <c r="N47" s="46"/>
      <c r="O47" s="46"/>
      <c r="P47" s="46"/>
      <c r="Q47" s="46"/>
      <c r="R47" s="44"/>
      <c r="S47" s="46"/>
      <c r="T47" s="46"/>
      <c r="U47" s="46"/>
      <c r="V47" s="46"/>
      <c r="W47" s="46"/>
      <c r="X47" s="46"/>
      <c r="Y47" s="46">
        <v>3</v>
      </c>
      <c r="Z47" s="46"/>
      <c r="AA47" s="46"/>
      <c r="AB47" s="46"/>
      <c r="AC47" s="46"/>
      <c r="AD47" s="46"/>
      <c r="AE47" s="46"/>
      <c r="AF47" s="46"/>
      <c r="AG47" s="46"/>
      <c r="AH47" s="46"/>
      <c r="AI47" s="46">
        <v>3</v>
      </c>
      <c r="AJ47" s="46"/>
      <c r="AK47" s="46"/>
      <c r="AL47" s="46"/>
      <c r="AM47" s="46">
        <v>2</v>
      </c>
      <c r="AN47" s="46"/>
      <c r="AO47" s="46">
        <v>4</v>
      </c>
      <c r="AP47" s="46"/>
      <c r="AQ47" s="46">
        <v>4</v>
      </c>
      <c r="AR47" s="46"/>
      <c r="AS47" s="46">
        <v>4</v>
      </c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53"/>
      <c r="BF47" s="53"/>
      <c r="BG47" s="46"/>
      <c r="BH47" s="46"/>
      <c r="BI47" s="46"/>
      <c r="BJ47" s="46"/>
      <c r="BK47" s="46"/>
      <c r="BL47" s="46"/>
      <c r="BM47" s="46"/>
      <c r="BN47" s="46"/>
      <c r="BO47" s="46"/>
      <c r="BP47" s="22">
        <v>1</v>
      </c>
      <c r="BQ47" s="60"/>
      <c r="BR47" s="61">
        <f t="shared" si="4"/>
        <v>20</v>
      </c>
      <c r="BS47" s="62">
        <v>80</v>
      </c>
      <c r="BT47" s="63">
        <f t="shared" si="5"/>
        <v>0.25</v>
      </c>
      <c r="BU47" s="60"/>
      <c r="BV47" s="77"/>
      <c r="BW47" s="72"/>
      <c r="BX47" s="5">
        <f t="shared" si="6"/>
        <v>20</v>
      </c>
    </row>
    <row r="48" ht="29" spans="1:76">
      <c r="A48" s="21" t="s">
        <v>134</v>
      </c>
      <c r="B48" s="22">
        <v>43</v>
      </c>
      <c r="C48" s="23" t="s">
        <v>135</v>
      </c>
      <c r="D48" s="24" t="s">
        <v>82</v>
      </c>
      <c r="E48" s="39" t="s">
        <v>111</v>
      </c>
      <c r="F48" s="40">
        <f t="shared" si="2"/>
        <v>336</v>
      </c>
      <c r="G48" s="38">
        <f t="shared" si="3"/>
        <v>65</v>
      </c>
      <c r="H48" s="38">
        <f t="shared" si="1"/>
        <v>12</v>
      </c>
      <c r="I48" s="46">
        <v>200</v>
      </c>
      <c r="J48" s="46">
        <v>57</v>
      </c>
      <c r="K48" s="46"/>
      <c r="L48" s="46"/>
      <c r="M48" s="46"/>
      <c r="N48" s="46"/>
      <c r="O48" s="46"/>
      <c r="P48" s="46"/>
      <c r="Q48" s="46">
        <v>2</v>
      </c>
      <c r="R48" s="44">
        <v>2</v>
      </c>
      <c r="S48" s="46">
        <v>3</v>
      </c>
      <c r="T48" s="46"/>
      <c r="U48" s="46"/>
      <c r="V48" s="46"/>
      <c r="W48" s="46">
        <v>4</v>
      </c>
      <c r="X48" s="46"/>
      <c r="Y48" s="46">
        <v>3</v>
      </c>
      <c r="Z48" s="46"/>
      <c r="AA48" s="46"/>
      <c r="AB48" s="46"/>
      <c r="AC48" s="46">
        <v>2</v>
      </c>
      <c r="AD48" s="46"/>
      <c r="AE48" s="46">
        <v>2</v>
      </c>
      <c r="AF48" s="46">
        <v>2</v>
      </c>
      <c r="AG48" s="46">
        <v>3</v>
      </c>
      <c r="AH48" s="46">
        <v>2</v>
      </c>
      <c r="AI48" s="46">
        <v>3</v>
      </c>
      <c r="AJ48" s="46"/>
      <c r="AK48" s="46">
        <v>2</v>
      </c>
      <c r="AL48" s="46"/>
      <c r="AM48" s="46">
        <v>3</v>
      </c>
      <c r="AN48" s="46"/>
      <c r="AO48" s="46">
        <v>3</v>
      </c>
      <c r="AP48" s="46"/>
      <c r="AQ48" s="46">
        <v>2</v>
      </c>
      <c r="AR48" s="46">
        <v>2</v>
      </c>
      <c r="AS48" s="46">
        <v>3</v>
      </c>
      <c r="AT48" s="46"/>
      <c r="AU48" s="46">
        <v>3</v>
      </c>
      <c r="AV48" s="46"/>
      <c r="AW48" s="46">
        <v>5</v>
      </c>
      <c r="AX48" s="46"/>
      <c r="AY48" s="46">
        <v>3</v>
      </c>
      <c r="AZ48" s="46">
        <v>2</v>
      </c>
      <c r="BA48" s="46">
        <v>4</v>
      </c>
      <c r="BB48" s="46"/>
      <c r="BC48" s="46">
        <v>2</v>
      </c>
      <c r="BD48" s="46"/>
      <c r="BE48" s="53">
        <v>3</v>
      </c>
      <c r="BF48" s="53"/>
      <c r="BG48" s="46">
        <v>2</v>
      </c>
      <c r="BH48" s="46"/>
      <c r="BI48" s="46">
        <v>3</v>
      </c>
      <c r="BJ48" s="46"/>
      <c r="BK48" s="46">
        <v>3</v>
      </c>
      <c r="BL48" s="46"/>
      <c r="BM48" s="46">
        <v>2</v>
      </c>
      <c r="BN48" s="46">
        <v>2</v>
      </c>
      <c r="BO48" s="46"/>
      <c r="BP48" s="22">
        <v>2</v>
      </c>
      <c r="BQ48" s="60"/>
      <c r="BR48" s="61">
        <f t="shared" si="4"/>
        <v>77</v>
      </c>
      <c r="BS48" s="62">
        <v>364</v>
      </c>
      <c r="BT48" s="63">
        <f t="shared" si="5"/>
        <v>0.211538461538462</v>
      </c>
      <c r="BU48" s="68">
        <f>SUM(BR48:BR49)</f>
        <v>100</v>
      </c>
      <c r="BV48" s="73">
        <v>454</v>
      </c>
      <c r="BW48" s="70">
        <f>BU48/BV48</f>
        <v>0.220264317180617</v>
      </c>
      <c r="BX48" s="5">
        <f t="shared" si="6"/>
        <v>77</v>
      </c>
    </row>
    <row r="49" ht="17.6" spans="1:76">
      <c r="A49" s="25"/>
      <c r="B49" s="22">
        <v>44</v>
      </c>
      <c r="C49" s="23" t="s">
        <v>136</v>
      </c>
      <c r="D49" s="24" t="s">
        <v>82</v>
      </c>
      <c r="E49" s="39" t="s">
        <v>111</v>
      </c>
      <c r="F49" s="40">
        <f t="shared" si="2"/>
        <v>84</v>
      </c>
      <c r="G49" s="38">
        <f t="shared" si="3"/>
        <v>23</v>
      </c>
      <c r="H49" s="38">
        <f t="shared" si="1"/>
        <v>0</v>
      </c>
      <c r="I49" s="47">
        <v>40</v>
      </c>
      <c r="J49" s="47">
        <v>20</v>
      </c>
      <c r="K49" s="47"/>
      <c r="L49" s="47"/>
      <c r="M49" s="47"/>
      <c r="N49" s="47"/>
      <c r="O49" s="47"/>
      <c r="P49" s="47"/>
      <c r="Q49" s="47">
        <v>4</v>
      </c>
      <c r="R49" s="47"/>
      <c r="S49" s="47">
        <v>3</v>
      </c>
      <c r="T49" s="47"/>
      <c r="U49" s="47">
        <v>3</v>
      </c>
      <c r="V49" s="47"/>
      <c r="W49" s="47"/>
      <c r="X49" s="47"/>
      <c r="Y49" s="47">
        <v>3</v>
      </c>
      <c r="Z49" s="47"/>
      <c r="AA49" s="47"/>
      <c r="AB49" s="47"/>
      <c r="AC49" s="47"/>
      <c r="AD49" s="47"/>
      <c r="AE49" s="47"/>
      <c r="AF49" s="47"/>
      <c r="AG49" s="47"/>
      <c r="AH49" s="47"/>
      <c r="AI49" s="47">
        <v>3</v>
      </c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>
        <v>3</v>
      </c>
      <c r="AV49" s="47"/>
      <c r="AW49" s="47"/>
      <c r="AX49" s="47"/>
      <c r="AY49" s="47"/>
      <c r="AZ49" s="47"/>
      <c r="BA49" s="47"/>
      <c r="BB49" s="47"/>
      <c r="BC49" s="47"/>
      <c r="BD49" s="47"/>
      <c r="BE49" s="47">
        <v>4</v>
      </c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22">
        <v>1</v>
      </c>
      <c r="BQ49" s="60"/>
      <c r="BR49" s="64">
        <f t="shared" si="4"/>
        <v>23</v>
      </c>
      <c r="BS49" s="62">
        <v>90</v>
      </c>
      <c r="BT49" s="63">
        <f t="shared" si="5"/>
        <v>0.255555555555556</v>
      </c>
      <c r="BU49" s="73"/>
      <c r="BV49" s="75"/>
      <c r="BW49" s="71"/>
      <c r="BX49" s="5">
        <f t="shared" si="6"/>
        <v>23</v>
      </c>
    </row>
    <row r="50" ht="16.8" spans="1:76">
      <c r="A50" s="21" t="s">
        <v>137</v>
      </c>
      <c r="B50" s="22">
        <v>45</v>
      </c>
      <c r="C50" s="23" t="s">
        <v>138</v>
      </c>
      <c r="D50" s="32">
        <v>23000</v>
      </c>
      <c r="E50" s="39" t="s">
        <v>111</v>
      </c>
      <c r="F50" s="40">
        <f t="shared" si="2"/>
        <v>35</v>
      </c>
      <c r="G50" s="38">
        <f t="shared" si="3"/>
        <v>0</v>
      </c>
      <c r="H50" s="38">
        <f t="shared" si="1"/>
        <v>0</v>
      </c>
      <c r="I50" s="46">
        <v>20</v>
      </c>
      <c r="J50" s="46">
        <v>14</v>
      </c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53"/>
      <c r="BF50" s="53"/>
      <c r="BG50" s="46"/>
      <c r="BH50" s="46"/>
      <c r="BI50" s="46"/>
      <c r="BJ50" s="46"/>
      <c r="BK50" s="46"/>
      <c r="BL50" s="46"/>
      <c r="BM50" s="46"/>
      <c r="BN50" s="46"/>
      <c r="BO50" s="46"/>
      <c r="BP50" s="22">
        <v>1</v>
      </c>
      <c r="BQ50" s="55"/>
      <c r="BR50" s="61">
        <f t="shared" si="4"/>
        <v>0</v>
      </c>
      <c r="BS50" s="55">
        <v>38</v>
      </c>
      <c r="BT50" s="65">
        <f t="shared" si="5"/>
        <v>0</v>
      </c>
      <c r="BU50" s="68">
        <f>SUM(BR50:BR55)</f>
        <v>84</v>
      </c>
      <c r="BV50" s="60">
        <v>532</v>
      </c>
      <c r="BW50" s="82">
        <f>BU50/BV50</f>
        <v>0.157894736842105</v>
      </c>
      <c r="BX50" s="5">
        <f t="shared" si="6"/>
        <v>0</v>
      </c>
    </row>
    <row r="51" ht="16.8" spans="1:76">
      <c r="A51" s="21"/>
      <c r="B51" s="22">
        <v>46</v>
      </c>
      <c r="C51" s="23" t="s">
        <v>139</v>
      </c>
      <c r="D51" s="32">
        <v>23000</v>
      </c>
      <c r="E51" s="39" t="s">
        <v>140</v>
      </c>
      <c r="F51" s="40">
        <f t="shared" si="2"/>
        <v>70</v>
      </c>
      <c r="G51" s="38">
        <f t="shared" si="3"/>
        <v>11</v>
      </c>
      <c r="H51" s="38">
        <f t="shared" si="1"/>
        <v>0</v>
      </c>
      <c r="I51" s="46">
        <v>58</v>
      </c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>
        <v>2</v>
      </c>
      <c r="AF51" s="46"/>
      <c r="AG51" s="46">
        <v>2</v>
      </c>
      <c r="AH51" s="46"/>
      <c r="AI51" s="46">
        <v>2</v>
      </c>
      <c r="AJ51" s="46"/>
      <c r="AK51" s="46"/>
      <c r="AL51" s="46"/>
      <c r="AM51" s="46">
        <v>2</v>
      </c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>
        <v>3</v>
      </c>
      <c r="BB51" s="46"/>
      <c r="BC51" s="46"/>
      <c r="BD51" s="46"/>
      <c r="BE51" s="53"/>
      <c r="BF51" s="53"/>
      <c r="BG51" s="46"/>
      <c r="BH51" s="46"/>
      <c r="BI51" s="46"/>
      <c r="BJ51" s="46"/>
      <c r="BK51" s="46"/>
      <c r="BL51" s="46"/>
      <c r="BM51" s="46"/>
      <c r="BN51" s="46"/>
      <c r="BO51" s="46">
        <v>1</v>
      </c>
      <c r="BP51" s="22"/>
      <c r="BQ51" s="22"/>
      <c r="BR51" s="61">
        <f t="shared" si="4"/>
        <v>11</v>
      </c>
      <c r="BS51" s="55">
        <v>76</v>
      </c>
      <c r="BT51" s="65">
        <f t="shared" si="5"/>
        <v>0.144736842105263</v>
      </c>
      <c r="BU51" s="68"/>
      <c r="BV51" s="60"/>
      <c r="BW51" s="82"/>
      <c r="BX51" s="5">
        <f t="shared" si="6"/>
        <v>11</v>
      </c>
    </row>
    <row r="52" ht="16.8" spans="1:76">
      <c r="A52" s="25"/>
      <c r="B52" s="22">
        <v>47</v>
      </c>
      <c r="C52" s="23" t="s">
        <v>141</v>
      </c>
      <c r="D52" s="32">
        <v>23000</v>
      </c>
      <c r="E52" s="39" t="s">
        <v>140</v>
      </c>
      <c r="F52" s="40">
        <f t="shared" si="2"/>
        <v>105</v>
      </c>
      <c r="G52" s="38">
        <f t="shared" si="3"/>
        <v>21</v>
      </c>
      <c r="H52" s="38">
        <f t="shared" si="1"/>
        <v>0</v>
      </c>
      <c r="I52" s="46">
        <v>83</v>
      </c>
      <c r="J52" s="46"/>
      <c r="K52" s="46"/>
      <c r="L52" s="46"/>
      <c r="M52" s="46"/>
      <c r="N52" s="46"/>
      <c r="O52" s="46">
        <v>3</v>
      </c>
      <c r="P52" s="46"/>
      <c r="Q52" s="46">
        <v>2</v>
      </c>
      <c r="R52" s="46"/>
      <c r="S52" s="46"/>
      <c r="T52" s="46"/>
      <c r="U52" s="46">
        <v>2</v>
      </c>
      <c r="V52" s="46"/>
      <c r="W52" s="46"/>
      <c r="X52" s="46"/>
      <c r="Y52" s="46">
        <v>2</v>
      </c>
      <c r="Z52" s="46"/>
      <c r="AA52" s="46"/>
      <c r="AB52" s="46"/>
      <c r="AC52" s="46"/>
      <c r="AD52" s="46"/>
      <c r="AE52" s="46"/>
      <c r="AF52" s="46"/>
      <c r="AG52" s="46"/>
      <c r="AH52" s="46"/>
      <c r="AI52" s="46">
        <v>2</v>
      </c>
      <c r="AJ52" s="46"/>
      <c r="AK52" s="46">
        <v>3</v>
      </c>
      <c r="AL52" s="46"/>
      <c r="AM52" s="46">
        <v>2</v>
      </c>
      <c r="AN52" s="46"/>
      <c r="AO52" s="46">
        <v>2</v>
      </c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>
        <v>3</v>
      </c>
      <c r="BB52" s="46"/>
      <c r="BC52" s="46"/>
      <c r="BD52" s="46"/>
      <c r="BE52" s="53"/>
      <c r="BF52" s="53"/>
      <c r="BG52" s="46"/>
      <c r="BH52" s="46"/>
      <c r="BI52" s="46"/>
      <c r="BJ52" s="46"/>
      <c r="BK52" s="46"/>
      <c r="BL52" s="46"/>
      <c r="BM52" s="46"/>
      <c r="BN52" s="46"/>
      <c r="BO52" s="46">
        <v>1</v>
      </c>
      <c r="BP52" s="22"/>
      <c r="BQ52" s="22"/>
      <c r="BR52" s="61">
        <f t="shared" si="4"/>
        <v>21</v>
      </c>
      <c r="BS52" s="55">
        <v>114</v>
      </c>
      <c r="BT52" s="65">
        <f t="shared" si="5"/>
        <v>0.184210526315789</v>
      </c>
      <c r="BU52" s="60"/>
      <c r="BV52" s="60"/>
      <c r="BW52" s="82"/>
      <c r="BX52" s="5">
        <f t="shared" si="6"/>
        <v>21</v>
      </c>
    </row>
    <row r="53" ht="16.8" spans="1:76">
      <c r="A53" s="25"/>
      <c r="B53" s="22">
        <v>48</v>
      </c>
      <c r="C53" s="23" t="s">
        <v>142</v>
      </c>
      <c r="D53" s="32">
        <v>23000</v>
      </c>
      <c r="E53" s="39" t="s">
        <v>140</v>
      </c>
      <c r="F53" s="40">
        <f t="shared" si="2"/>
        <v>140</v>
      </c>
      <c r="G53" s="38">
        <f t="shared" si="3"/>
        <v>25</v>
      </c>
      <c r="H53" s="38">
        <f t="shared" si="1"/>
        <v>0</v>
      </c>
      <c r="I53" s="46">
        <v>114</v>
      </c>
      <c r="J53" s="46"/>
      <c r="K53" s="46"/>
      <c r="L53" s="46"/>
      <c r="M53" s="46"/>
      <c r="N53" s="46"/>
      <c r="O53" s="46">
        <v>2</v>
      </c>
      <c r="P53" s="46"/>
      <c r="Q53" s="46">
        <v>2</v>
      </c>
      <c r="R53" s="46"/>
      <c r="S53" s="46"/>
      <c r="T53" s="46"/>
      <c r="U53" s="46">
        <v>2</v>
      </c>
      <c r="V53" s="46"/>
      <c r="W53" s="46"/>
      <c r="X53" s="46"/>
      <c r="Y53" s="46"/>
      <c r="Z53" s="46"/>
      <c r="AA53" s="46"/>
      <c r="AB53" s="46"/>
      <c r="AC53" s="46"/>
      <c r="AD53" s="46"/>
      <c r="AE53" s="46">
        <v>2</v>
      </c>
      <c r="AF53" s="46"/>
      <c r="AG53" s="46">
        <v>2</v>
      </c>
      <c r="AH53" s="46"/>
      <c r="AI53" s="46">
        <v>2</v>
      </c>
      <c r="AJ53" s="46"/>
      <c r="AK53" s="46">
        <v>3</v>
      </c>
      <c r="AL53" s="46"/>
      <c r="AM53" s="46">
        <v>2</v>
      </c>
      <c r="AN53" s="46"/>
      <c r="AO53" s="46">
        <v>2</v>
      </c>
      <c r="AP53" s="46"/>
      <c r="AQ53" s="46">
        <v>2</v>
      </c>
      <c r="AR53" s="46"/>
      <c r="AS53" s="46"/>
      <c r="AT53" s="46"/>
      <c r="AU53" s="46"/>
      <c r="AV53" s="46"/>
      <c r="AW53" s="46"/>
      <c r="AX53" s="46"/>
      <c r="AY53" s="46"/>
      <c r="AZ53" s="46"/>
      <c r="BA53" s="46">
        <v>2</v>
      </c>
      <c r="BB53" s="46"/>
      <c r="BC53" s="46"/>
      <c r="BD53" s="46"/>
      <c r="BE53" s="53"/>
      <c r="BF53" s="53"/>
      <c r="BG53" s="46">
        <v>2</v>
      </c>
      <c r="BH53" s="46"/>
      <c r="BI53" s="46"/>
      <c r="BJ53" s="46"/>
      <c r="BK53" s="46"/>
      <c r="BL53" s="46"/>
      <c r="BM53" s="46"/>
      <c r="BN53" s="46"/>
      <c r="BO53" s="46">
        <v>1</v>
      </c>
      <c r="BP53" s="22"/>
      <c r="BQ53" s="22"/>
      <c r="BR53" s="61">
        <f t="shared" si="4"/>
        <v>25</v>
      </c>
      <c r="BS53" s="55">
        <v>152</v>
      </c>
      <c r="BT53" s="65">
        <f t="shared" si="5"/>
        <v>0.164473684210526</v>
      </c>
      <c r="BU53" s="60"/>
      <c r="BV53" s="60"/>
      <c r="BW53" s="82"/>
      <c r="BX53" s="5">
        <f t="shared" si="6"/>
        <v>25</v>
      </c>
    </row>
    <row r="54" ht="16.8" spans="1:76">
      <c r="A54" s="25"/>
      <c r="B54" s="22">
        <v>49</v>
      </c>
      <c r="C54" s="23" t="s">
        <v>143</v>
      </c>
      <c r="D54" s="32">
        <v>23000</v>
      </c>
      <c r="E54" s="39" t="s">
        <v>140</v>
      </c>
      <c r="F54" s="40">
        <f t="shared" si="2"/>
        <v>71</v>
      </c>
      <c r="G54" s="38">
        <f t="shared" si="3"/>
        <v>15</v>
      </c>
      <c r="H54" s="38">
        <f t="shared" si="1"/>
        <v>0</v>
      </c>
      <c r="I54" s="46">
        <v>55</v>
      </c>
      <c r="J54" s="46"/>
      <c r="K54" s="46"/>
      <c r="L54" s="46"/>
      <c r="M54" s="46"/>
      <c r="N54" s="46"/>
      <c r="O54" s="46">
        <v>1</v>
      </c>
      <c r="P54" s="46"/>
      <c r="Q54" s="46">
        <v>2</v>
      </c>
      <c r="R54" s="46"/>
      <c r="S54" s="46"/>
      <c r="T54" s="46"/>
      <c r="U54" s="46"/>
      <c r="V54" s="46"/>
      <c r="W54" s="46"/>
      <c r="X54" s="46"/>
      <c r="Y54" s="46">
        <v>2</v>
      </c>
      <c r="Z54" s="46"/>
      <c r="AA54" s="46"/>
      <c r="AB54" s="46"/>
      <c r="AC54" s="46"/>
      <c r="AD54" s="46"/>
      <c r="AE54" s="46"/>
      <c r="AF54" s="46"/>
      <c r="AG54" s="46">
        <v>2</v>
      </c>
      <c r="AH54" s="46"/>
      <c r="AI54" s="46">
        <v>2</v>
      </c>
      <c r="AJ54" s="46"/>
      <c r="AK54" s="46">
        <v>2</v>
      </c>
      <c r="AL54" s="46"/>
      <c r="AM54" s="46">
        <v>2</v>
      </c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>
        <v>2</v>
      </c>
      <c r="BB54" s="46"/>
      <c r="BC54" s="46"/>
      <c r="BD54" s="46"/>
      <c r="BE54" s="53"/>
      <c r="BF54" s="53"/>
      <c r="BG54" s="46"/>
      <c r="BH54" s="46"/>
      <c r="BI54" s="46"/>
      <c r="BJ54" s="46"/>
      <c r="BK54" s="46"/>
      <c r="BL54" s="46"/>
      <c r="BM54" s="46"/>
      <c r="BN54" s="46"/>
      <c r="BO54" s="46">
        <v>1</v>
      </c>
      <c r="BP54" s="55"/>
      <c r="BQ54" s="22"/>
      <c r="BR54" s="61">
        <f t="shared" si="4"/>
        <v>15</v>
      </c>
      <c r="BS54" s="55">
        <v>76</v>
      </c>
      <c r="BT54" s="65">
        <f t="shared" si="5"/>
        <v>0.197368421052632</v>
      </c>
      <c r="BU54" s="60"/>
      <c r="BV54" s="60"/>
      <c r="BW54" s="82"/>
      <c r="BX54" s="5">
        <f t="shared" si="6"/>
        <v>15</v>
      </c>
    </row>
    <row r="55" ht="16.8" spans="1:76">
      <c r="A55" s="25"/>
      <c r="B55" s="22">
        <v>50</v>
      </c>
      <c r="C55" s="23" t="s">
        <v>144</v>
      </c>
      <c r="D55" s="32">
        <v>23000</v>
      </c>
      <c r="E55" s="39" t="s">
        <v>140</v>
      </c>
      <c r="F55" s="40">
        <f t="shared" si="2"/>
        <v>70</v>
      </c>
      <c r="G55" s="38">
        <f t="shared" si="3"/>
        <v>12</v>
      </c>
      <c r="H55" s="38">
        <f t="shared" si="1"/>
        <v>0</v>
      </c>
      <c r="I55" s="46">
        <v>57</v>
      </c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>
        <v>2</v>
      </c>
      <c r="Z55" s="46"/>
      <c r="AA55" s="46"/>
      <c r="AB55" s="46"/>
      <c r="AC55" s="46"/>
      <c r="AD55" s="46"/>
      <c r="AE55" s="46"/>
      <c r="AF55" s="46"/>
      <c r="AG55" s="46">
        <v>2</v>
      </c>
      <c r="AH55" s="46"/>
      <c r="AI55" s="46"/>
      <c r="AJ55" s="46"/>
      <c r="AK55" s="46">
        <v>2</v>
      </c>
      <c r="AL55" s="46"/>
      <c r="AM55" s="46"/>
      <c r="AN55" s="46"/>
      <c r="AO55" s="46"/>
      <c r="AP55" s="46"/>
      <c r="AQ55" s="46">
        <v>2</v>
      </c>
      <c r="AR55" s="46"/>
      <c r="AS55" s="46"/>
      <c r="AT55" s="46"/>
      <c r="AU55" s="46"/>
      <c r="AV55" s="46"/>
      <c r="AW55" s="46"/>
      <c r="AX55" s="46"/>
      <c r="AY55" s="46"/>
      <c r="AZ55" s="46"/>
      <c r="BA55" s="46">
        <v>2</v>
      </c>
      <c r="BB55" s="46"/>
      <c r="BC55" s="46"/>
      <c r="BD55" s="46"/>
      <c r="BE55" s="53"/>
      <c r="BF55" s="53"/>
      <c r="BG55" s="46">
        <v>2</v>
      </c>
      <c r="BH55" s="46"/>
      <c r="BI55" s="46"/>
      <c r="BJ55" s="46"/>
      <c r="BK55" s="46"/>
      <c r="BL55" s="46"/>
      <c r="BM55" s="46"/>
      <c r="BN55" s="46"/>
      <c r="BO55" s="46">
        <v>1</v>
      </c>
      <c r="BP55" s="22"/>
      <c r="BQ55" s="22"/>
      <c r="BR55" s="61">
        <f t="shared" si="4"/>
        <v>12</v>
      </c>
      <c r="BS55" s="55">
        <v>76</v>
      </c>
      <c r="BT55" s="65">
        <f t="shared" si="5"/>
        <v>0.157894736842105</v>
      </c>
      <c r="BU55" s="60"/>
      <c r="BV55" s="60"/>
      <c r="BW55" s="82"/>
      <c r="BX55" s="5">
        <f t="shared" si="6"/>
        <v>12</v>
      </c>
    </row>
    <row r="56" ht="18" spans="1:76">
      <c r="A56" s="17" t="s">
        <v>7</v>
      </c>
      <c r="B56" s="22">
        <v>51</v>
      </c>
      <c r="C56" s="23" t="s">
        <v>126</v>
      </c>
      <c r="D56" s="32">
        <v>80000</v>
      </c>
      <c r="E56" s="39" t="s">
        <v>111</v>
      </c>
      <c r="F56" s="40">
        <f t="shared" si="2"/>
        <v>100</v>
      </c>
      <c r="G56" s="38">
        <f t="shared" si="3"/>
        <v>20</v>
      </c>
      <c r="H56" s="38">
        <f t="shared" si="1"/>
        <v>20</v>
      </c>
      <c r="I56" s="46">
        <v>30</v>
      </c>
      <c r="J56" s="46">
        <v>30</v>
      </c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>
        <v>4</v>
      </c>
      <c r="X56" s="46">
        <v>4</v>
      </c>
      <c r="Y56" s="46"/>
      <c r="Z56" s="46"/>
      <c r="AA56" s="46"/>
      <c r="AB56" s="46"/>
      <c r="AC56" s="46">
        <v>4</v>
      </c>
      <c r="AD56" s="46">
        <v>4</v>
      </c>
      <c r="AE56" s="46"/>
      <c r="AF56" s="46"/>
      <c r="AG56" s="46">
        <v>4</v>
      </c>
      <c r="AH56" s="46">
        <v>4</v>
      </c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>
        <v>4</v>
      </c>
      <c r="AT56" s="46">
        <v>4</v>
      </c>
      <c r="AU56" s="46"/>
      <c r="AV56" s="46"/>
      <c r="AW56" s="46"/>
      <c r="AX56" s="46"/>
      <c r="AY56" s="46">
        <v>4</v>
      </c>
      <c r="AZ56" s="46">
        <v>4</v>
      </c>
      <c r="BA56" s="46"/>
      <c r="BB56" s="46"/>
      <c r="BC56" s="46"/>
      <c r="BD56" s="46"/>
      <c r="BE56" s="53"/>
      <c r="BF56" s="53"/>
      <c r="BG56" s="46"/>
      <c r="BH56" s="46"/>
      <c r="BI56" s="46"/>
      <c r="BJ56" s="46"/>
      <c r="BK56" s="46"/>
      <c r="BL56" s="46"/>
      <c r="BM56" s="46"/>
      <c r="BN56" s="46"/>
      <c r="BO56" s="46"/>
      <c r="BP56" s="22"/>
      <c r="BQ56" s="32"/>
      <c r="BR56" s="61">
        <f t="shared" si="4"/>
        <v>40</v>
      </c>
      <c r="BS56" s="55">
        <v>100</v>
      </c>
      <c r="BT56" s="65">
        <f t="shared" si="5"/>
        <v>0.4</v>
      </c>
      <c r="BU56" s="68">
        <f>SUM(BR56)</f>
        <v>40</v>
      </c>
      <c r="BV56" s="60">
        <v>100</v>
      </c>
      <c r="BW56" s="82">
        <f>BU56/BV56</f>
        <v>0.4</v>
      </c>
      <c r="BX56" s="5">
        <f t="shared" si="6"/>
        <v>40</v>
      </c>
    </row>
    <row r="57" spans="1:75">
      <c r="A57" s="5"/>
      <c r="C57" s="5"/>
      <c r="D57" s="5"/>
      <c r="E57" s="41"/>
      <c r="F57" s="9"/>
      <c r="H57" s="1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S57" s="66"/>
      <c r="BT57" s="67"/>
      <c r="BU57" s="83"/>
      <c r="BV57" s="84"/>
      <c r="BW57" s="85"/>
    </row>
    <row r="58" spans="8:75">
      <c r="H58" s="10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T58" s="67"/>
      <c r="BU58" s="86"/>
      <c r="BV58" s="86"/>
      <c r="BW58" s="85"/>
    </row>
  </sheetData>
  <mergeCells count="114">
    <mergeCell ref="A1:BQ1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BC2:BD2"/>
    <mergeCell ref="BE2:BF2"/>
    <mergeCell ref="BG2:BH2"/>
    <mergeCell ref="BI2:BJ2"/>
    <mergeCell ref="BK2:BL2"/>
    <mergeCell ref="BM2:BN2"/>
    <mergeCell ref="BO2:BP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BO3:BP3"/>
    <mergeCell ref="A2:A5"/>
    <mergeCell ref="A6:A10"/>
    <mergeCell ref="A11:A15"/>
    <mergeCell ref="A16:A20"/>
    <mergeCell ref="A21:A27"/>
    <mergeCell ref="A28:A29"/>
    <mergeCell ref="A30:A32"/>
    <mergeCell ref="A33:A39"/>
    <mergeCell ref="A40:A44"/>
    <mergeCell ref="A45:A47"/>
    <mergeCell ref="A48:A49"/>
    <mergeCell ref="A50:A55"/>
    <mergeCell ref="B2:B5"/>
    <mergeCell ref="C2:C5"/>
    <mergeCell ref="D2:D5"/>
    <mergeCell ref="E2:E5"/>
    <mergeCell ref="F3:F5"/>
    <mergeCell ref="BU6:BU10"/>
    <mergeCell ref="BU11:BU15"/>
    <mergeCell ref="BU16:BU20"/>
    <mergeCell ref="BU21:BU27"/>
    <mergeCell ref="BU28:BU29"/>
    <mergeCell ref="BU30:BU32"/>
    <mergeCell ref="BU33:BU39"/>
    <mergeCell ref="BU40:BU44"/>
    <mergeCell ref="BU45:BU47"/>
    <mergeCell ref="BU48:BU49"/>
    <mergeCell ref="BU50:BU55"/>
    <mergeCell ref="BV6:BV10"/>
    <mergeCell ref="BV11:BV15"/>
    <mergeCell ref="BV16:BV20"/>
    <mergeCell ref="BV21:BV27"/>
    <mergeCell ref="BV28:BV29"/>
    <mergeCell ref="BV30:BV32"/>
    <mergeCell ref="BV33:BV39"/>
    <mergeCell ref="BV40:BV44"/>
    <mergeCell ref="BV45:BV47"/>
    <mergeCell ref="BV48:BV49"/>
    <mergeCell ref="BV50:BV55"/>
    <mergeCell ref="BW6:BW10"/>
    <mergeCell ref="BW11:BW15"/>
    <mergeCell ref="BW16:BW20"/>
    <mergeCell ref="BW21:BW27"/>
    <mergeCell ref="BW28:BW29"/>
    <mergeCell ref="BW30:BW32"/>
    <mergeCell ref="BW33:BW39"/>
    <mergeCell ref="BW40:BW44"/>
    <mergeCell ref="BW45:BW47"/>
    <mergeCell ref="BW48:BW49"/>
    <mergeCell ref="BW50:BW55"/>
    <mergeCell ref="BR2:BW5"/>
  </mergeCells>
  <printOptions horizontalCentered="1" verticalCentered="1"/>
  <pageMargins left="0.118055555555556" right="0.118055555555556" top="0.156944444444444" bottom="0.156944444444444" header="0.314583333333333" footer="0.314583333333333"/>
  <pageSetup paperSize="8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results</vt:lpstr>
      <vt:lpstr>2015年外省计划设置</vt:lpstr>
      <vt:lpstr>2015分省分计划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2006-09-13T19:21:00Z</dcterms:created>
  <dcterms:modified xsi:type="dcterms:W3CDTF">2021-05-06T15:40:49Z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2052-3.5.1.5630</vt:lpwstr>
  </property>
</Properties>
</file>